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920" windowHeight="6030" activeTab="0"/>
  </bookViews>
  <sheets>
    <sheet name="Sheet1" sheetId="1" r:id="rId1"/>
    <sheet name="Sheet2" sheetId="2" r:id="rId2"/>
    <sheet name="Sheet3" sheetId="3" r:id="rId3"/>
  </sheets>
  <definedNames>
    <definedName name="_xlnm.Print_Area" localSheetId="0">'Sheet1'!$A$1:$I$83</definedName>
    <definedName name="_xlnm.Print_Titles" localSheetId="0">'Sheet1'!$5:$8</definedName>
  </definedNames>
  <calcPr fullCalcOnLoad="1"/>
</workbook>
</file>

<file path=xl/sharedStrings.xml><?xml version="1.0" encoding="utf-8"?>
<sst xmlns="http://schemas.openxmlformats.org/spreadsheetml/2006/main" count="163" uniqueCount="89">
  <si>
    <t>ANTAH HOLDINGS BERHAD</t>
  </si>
  <si>
    <t>No.</t>
  </si>
  <si>
    <t>Lender</t>
  </si>
  <si>
    <t xml:space="preserve"> </t>
  </si>
  <si>
    <t>Borrower</t>
  </si>
  <si>
    <t>Loan Facility</t>
  </si>
  <si>
    <t>Amount Paid</t>
  </si>
  <si>
    <t>Loan Default</t>
  </si>
  <si>
    <t>(RM'000)</t>
  </si>
  <si>
    <t>Todate</t>
  </si>
  <si>
    <t>1.</t>
  </si>
  <si>
    <t>RHB Sakura Merchant</t>
  </si>
  <si>
    <t xml:space="preserve">  Bankers Berhad</t>
  </si>
  <si>
    <t>Antah Holdings Berhad</t>
  </si>
  <si>
    <t>-</t>
  </si>
  <si>
    <t>2.</t>
  </si>
  <si>
    <t>RHB Bank Berhad</t>
  </si>
  <si>
    <t>3.</t>
  </si>
  <si>
    <t>OCBC Bank Berhad</t>
  </si>
  <si>
    <t>(OD)</t>
  </si>
  <si>
    <t>(RC)</t>
  </si>
  <si>
    <t>4.</t>
  </si>
  <si>
    <t>Standard Chartered Bank</t>
  </si>
  <si>
    <t xml:space="preserve">  Malaysia Berhad</t>
  </si>
  <si>
    <t>5.</t>
  </si>
  <si>
    <t>EON Bank Berhad</t>
  </si>
  <si>
    <t>6.</t>
  </si>
  <si>
    <t xml:space="preserve">Bank of Tokyo-Mitsubishi </t>
  </si>
  <si>
    <t xml:space="preserve">  (M) Berhad</t>
  </si>
  <si>
    <t>7.</t>
  </si>
  <si>
    <t>Aseambankers Malaysia</t>
  </si>
  <si>
    <t xml:space="preserve">  Berhad</t>
  </si>
  <si>
    <t>8.</t>
  </si>
  <si>
    <t>AmBank Berhad</t>
  </si>
  <si>
    <t>9.</t>
  </si>
  <si>
    <t>10.</t>
  </si>
  <si>
    <t>DBS Bank Ltd.</t>
  </si>
  <si>
    <t>Mizuho Corporate Bank Ltd.</t>
  </si>
  <si>
    <t>11.</t>
  </si>
  <si>
    <t>12.</t>
  </si>
  <si>
    <t>13.</t>
  </si>
  <si>
    <t>Deutsche Bank (M) Berhad</t>
  </si>
  <si>
    <t>14.</t>
  </si>
  <si>
    <t>Affin Bank Berhad</t>
  </si>
  <si>
    <t>15.</t>
  </si>
  <si>
    <t>16.</t>
  </si>
  <si>
    <t>Malaysan Banking Berhad</t>
  </si>
  <si>
    <t>(OD I)</t>
  </si>
  <si>
    <t>(OD I &amp; II)</t>
  </si>
  <si>
    <t>(OD II)</t>
  </si>
  <si>
    <t>Arab Malaysian Bank Berhad</t>
  </si>
  <si>
    <t>Bank Pertanian Malaysia</t>
  </si>
  <si>
    <t>(Plus Interest)</t>
  </si>
  <si>
    <t>Consent Judgement obtained.</t>
  </si>
  <si>
    <t>On 8 February 2005, the Proposed Debt Restructuring as disclosed in the Explanatory Statement which was issued to the Scheme Creditors and approved by the Scheme Creditors in the court convened meetings is sanctioned by the High Court under Section 176(3) of the Companies Act,1965.</t>
  </si>
  <si>
    <t>On 27/11/2004, the Company had obtained the approval of its Scheme Creditors for the Proposed Debt Restructuring pursuant to Section 176(1) of the Companies Act, 1965  at the court convened meetings of Scheme Creditors.</t>
  </si>
  <si>
    <t>Negotiate with Bank to restructure the repayment period.</t>
  </si>
  <si>
    <t>Status on involvement of litigation</t>
  </si>
  <si>
    <t>No legal action.</t>
  </si>
  <si>
    <t>(Dana BPM)</t>
  </si>
  <si>
    <t>(Dana AJDF)</t>
  </si>
  <si>
    <t>Total Loan Default In Payment</t>
  </si>
  <si>
    <t>Pending implementation of the Debt Restructuring Scheme *.</t>
  </si>
  <si>
    <t>* Current Development :-</t>
  </si>
  <si>
    <t>Pacific Asia Fishing Sdn Bhd</t>
  </si>
  <si>
    <t>Antah Holdings Services Sdn Bhd</t>
  </si>
  <si>
    <t>17.</t>
  </si>
  <si>
    <t>18.</t>
  </si>
  <si>
    <t>R/C</t>
  </si>
  <si>
    <t>19.</t>
  </si>
  <si>
    <t>Pending a mention date to be fixed by the court.</t>
  </si>
  <si>
    <t>28/02/2006 -  Hearing of Appeal to Judge In Chambers.</t>
  </si>
  <si>
    <t>01/12/2005 - Mention.</t>
  </si>
  <si>
    <t>07/03/2006 - Hearing of Appeal to Judge In Chambers.</t>
  </si>
  <si>
    <t>20/02/2006 - Mention.</t>
  </si>
  <si>
    <t xml:space="preserve">23/01/2006 - Hearing of Appeal To Judge In Chambers. </t>
  </si>
  <si>
    <t>Pending filling Record of Appeal in Court of  Appeal</t>
  </si>
  <si>
    <t>**</t>
  </si>
  <si>
    <t>Secured 2nd charge KVR land</t>
  </si>
  <si>
    <t>HSBC Malaysia Berhad**</t>
  </si>
  <si>
    <t>Secured by 1st charge 'over  Wisma Antah &amp; LNP</t>
  </si>
  <si>
    <t>***</t>
  </si>
  <si>
    <t>Security</t>
  </si>
  <si>
    <t>Malayan Banking Berhad **</t>
  </si>
  <si>
    <t>as at 31/12/05</t>
  </si>
  <si>
    <t>LIST OF LOAN DEFAULTED AS AT 31 DECEMBER, 2005</t>
  </si>
  <si>
    <t>Court dismissed the Application for Stay of Execution of Judgement. Antah is in the process of filing an appeal to the Court of Appeal and an application for Stay of Execution of the said Judgment.</t>
  </si>
  <si>
    <t>02/03/2006 - Mention</t>
  </si>
  <si>
    <t>12/06/2006 - Mention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</si>
</sst>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s>
  <fonts count="8">
    <font>
      <sz val="10"/>
      <name val="Arial"/>
      <family val="0"/>
    </font>
    <font>
      <b/>
      <sz val="12"/>
      <name val="Times New Roman"/>
      <family val="1"/>
    </font>
    <font>
      <b/>
      <u val="single"/>
      <sz val="12"/>
      <name val="Times New Roman"/>
      <family val="1"/>
    </font>
    <font>
      <b/>
      <i/>
      <sz val="12"/>
      <name val="Times New Roman"/>
      <family val="1"/>
    </font>
    <font>
      <sz val="12"/>
      <name val="Times New Roman"/>
      <family val="1"/>
    </font>
    <font>
      <u val="single"/>
      <sz val="12"/>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5">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4" fillId="0" borderId="7" xfId="0" applyFont="1" applyBorder="1" applyAlignment="1" quotePrefix="1">
      <alignment/>
    </xf>
    <xf numFmtId="0" fontId="4" fillId="0" borderId="4" xfId="0" applyFont="1" applyBorder="1" applyAlignment="1">
      <alignment/>
    </xf>
    <xf numFmtId="37" fontId="4" fillId="0" borderId="4" xfId="0" applyNumberFormat="1" applyFont="1" applyBorder="1" applyAlignment="1">
      <alignment/>
    </xf>
    <xf numFmtId="37" fontId="4" fillId="0" borderId="0" xfId="0" applyNumberFormat="1" applyFont="1" applyAlignment="1">
      <alignment/>
    </xf>
    <xf numFmtId="37" fontId="4" fillId="0" borderId="4" xfId="0" applyNumberFormat="1" applyFont="1" applyBorder="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6" xfId="0" applyFont="1" applyBorder="1" applyAlignment="1">
      <alignment/>
    </xf>
    <xf numFmtId="0" fontId="4" fillId="0" borderId="9" xfId="0" applyFont="1" applyBorder="1" applyAlignment="1">
      <alignment/>
    </xf>
    <xf numFmtId="37" fontId="4" fillId="0" borderId="6" xfId="0" applyNumberFormat="1" applyFont="1" applyBorder="1" applyAlignment="1">
      <alignment/>
    </xf>
    <xf numFmtId="37" fontId="4" fillId="0" borderId="9" xfId="0" applyNumberFormat="1" applyFont="1" applyBorder="1" applyAlignment="1">
      <alignment/>
    </xf>
    <xf numFmtId="37" fontId="4" fillId="0" borderId="6" xfId="0" applyNumberFormat="1" applyFont="1" applyBorder="1" applyAlignment="1">
      <alignment horizontal="center"/>
    </xf>
    <xf numFmtId="37" fontId="4" fillId="0" borderId="4" xfId="0" applyNumberFormat="1" applyFont="1" applyBorder="1" applyAlignment="1" quotePrefix="1">
      <alignment horizontal="center"/>
    </xf>
    <xf numFmtId="0" fontId="4" fillId="0" borderId="8" xfId="0" applyFont="1" applyBorder="1" applyAlignment="1" quotePrefix="1">
      <alignment/>
    </xf>
    <xf numFmtId="37" fontId="4" fillId="0" borderId="6" xfId="0" applyNumberFormat="1" applyFont="1" applyBorder="1" applyAlignment="1" quotePrefix="1">
      <alignment horizontal="center"/>
    </xf>
    <xf numFmtId="0" fontId="4" fillId="0" borderId="10" xfId="0" applyFont="1" applyBorder="1" applyAlignment="1">
      <alignment/>
    </xf>
    <xf numFmtId="37" fontId="4" fillId="0" borderId="0"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37" fontId="1" fillId="0" borderId="10" xfId="0" applyNumberFormat="1" applyFont="1" applyBorder="1" applyAlignment="1">
      <alignment/>
    </xf>
    <xf numFmtId="37" fontId="1" fillId="0" borderId="11" xfId="0" applyNumberFormat="1" applyFont="1" applyBorder="1" applyAlignment="1">
      <alignment/>
    </xf>
    <xf numFmtId="0" fontId="1" fillId="0" borderId="12" xfId="0" applyFont="1" applyBorder="1" applyAlignment="1">
      <alignment/>
    </xf>
    <xf numFmtId="0" fontId="4" fillId="0" borderId="0" xfId="0" applyFont="1" applyBorder="1" applyAlignment="1" quotePrefix="1">
      <alignment horizontal="center"/>
    </xf>
    <xf numFmtId="0" fontId="1" fillId="0" borderId="0" xfId="0" applyFont="1" applyBorder="1" applyAlignment="1">
      <alignment horizontal="center"/>
    </xf>
    <xf numFmtId="37" fontId="1" fillId="0" borderId="0" xfId="0" applyNumberFormat="1" applyFont="1" applyBorder="1" applyAlignment="1">
      <alignment/>
    </xf>
    <xf numFmtId="0" fontId="1" fillId="0" borderId="0" xfId="0" applyFont="1" applyBorder="1" applyAlignment="1">
      <alignment/>
    </xf>
    <xf numFmtId="0" fontId="5" fillId="0" borderId="0" xfId="0" applyFont="1" applyBorder="1" applyAlignment="1">
      <alignment horizontal="left"/>
    </xf>
    <xf numFmtId="37" fontId="4" fillId="0" borderId="1" xfId="0" applyNumberFormat="1" applyFont="1" applyBorder="1" applyAlignment="1">
      <alignment/>
    </xf>
    <xf numFmtId="37" fontId="4" fillId="0" borderId="7" xfId="0" applyNumberFormat="1" applyFont="1" applyBorder="1" applyAlignment="1">
      <alignment/>
    </xf>
    <xf numFmtId="37" fontId="4" fillId="0" borderId="8" xfId="0" applyNumberFormat="1" applyFont="1" applyBorder="1" applyAlignment="1">
      <alignment/>
    </xf>
    <xf numFmtId="173" fontId="4" fillId="0" borderId="0" xfId="15" applyNumberFormat="1" applyFont="1" applyBorder="1" applyAlignment="1">
      <alignment/>
    </xf>
    <xf numFmtId="37" fontId="4" fillId="0" borderId="5" xfId="0" applyNumberFormat="1" applyFont="1" applyBorder="1" applyAlignment="1">
      <alignment/>
    </xf>
    <xf numFmtId="0" fontId="4" fillId="0" borderId="5" xfId="0" applyFont="1" applyBorder="1" applyAlignment="1">
      <alignment/>
    </xf>
    <xf numFmtId="37" fontId="4" fillId="0" borderId="13" xfId="0" applyNumberFormat="1" applyFont="1" applyBorder="1" applyAlignment="1">
      <alignment/>
    </xf>
    <xf numFmtId="173" fontId="4" fillId="0" borderId="4" xfId="15" applyNumberFormat="1" applyFont="1" applyBorder="1" applyAlignment="1">
      <alignment/>
    </xf>
    <xf numFmtId="37" fontId="4" fillId="0" borderId="4" xfId="0" applyNumberFormat="1" applyFont="1" applyFill="1" applyBorder="1" applyAlignment="1">
      <alignment/>
    </xf>
    <xf numFmtId="0" fontId="1" fillId="2" borderId="13" xfId="0" applyFont="1" applyFill="1" applyBorder="1" applyAlignment="1">
      <alignment horizontal="center"/>
    </xf>
    <xf numFmtId="0" fontId="4" fillId="0" borderId="0" xfId="0" applyFont="1" applyAlignment="1">
      <alignment horizontal="justify" vertical="top"/>
    </xf>
    <xf numFmtId="0" fontId="0" fillId="0" borderId="0" xfId="0" applyBorder="1" applyAlignment="1">
      <alignment/>
    </xf>
    <xf numFmtId="0" fontId="0" fillId="0" borderId="0" xfId="0" applyBorder="1" applyAlignment="1" quotePrefix="1">
      <alignment horizontal="left"/>
    </xf>
    <xf numFmtId="0" fontId="5" fillId="0" borderId="0" xfId="0" applyFont="1" applyBorder="1" applyAlignment="1">
      <alignment/>
    </xf>
    <xf numFmtId="0" fontId="4" fillId="0" borderId="13" xfId="0" applyFont="1" applyBorder="1" applyAlignment="1">
      <alignment/>
    </xf>
    <xf numFmtId="0" fontId="4" fillId="0" borderId="3" xfId="0" applyFont="1" applyBorder="1" applyAlignment="1">
      <alignment horizontal="justify"/>
    </xf>
    <xf numFmtId="0" fontId="4" fillId="0" borderId="5" xfId="0" applyFont="1" applyFill="1" applyBorder="1" applyAlignment="1">
      <alignment/>
    </xf>
    <xf numFmtId="0" fontId="4" fillId="0" borderId="1" xfId="0" applyFont="1" applyFill="1" applyBorder="1" applyAlignment="1">
      <alignment/>
    </xf>
    <xf numFmtId="0" fontId="4" fillId="0" borderId="4" xfId="0" applyFont="1" applyBorder="1" applyAlignment="1">
      <alignment horizontal="justify" vertical="top"/>
    </xf>
    <xf numFmtId="0" fontId="4" fillId="0" borderId="1" xfId="0" applyFont="1" applyBorder="1" applyAlignment="1">
      <alignment/>
    </xf>
    <xf numFmtId="0" fontId="1" fillId="0" borderId="13" xfId="0" applyFont="1" applyBorder="1" applyAlignment="1">
      <alignment/>
    </xf>
    <xf numFmtId="0" fontId="1" fillId="0" borderId="5" xfId="0" applyFont="1" applyBorder="1" applyAlignment="1">
      <alignment/>
    </xf>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4" fillId="0" borderId="0" xfId="0" applyFont="1" applyAlignment="1">
      <alignment horizontal="justify" vertical="top"/>
    </xf>
    <xf numFmtId="0" fontId="1" fillId="0" borderId="11" xfId="0" applyFont="1" applyBorder="1" applyAlignment="1">
      <alignment horizontal="center"/>
    </xf>
    <xf numFmtId="0" fontId="1" fillId="0" borderId="12" xfId="0" applyFont="1" applyBorder="1" applyAlignment="1">
      <alignment horizontal="center"/>
    </xf>
    <xf numFmtId="0" fontId="4" fillId="0" borderId="1" xfId="0" applyFont="1" applyBorder="1" applyAlignment="1">
      <alignment horizontal="justify"/>
    </xf>
    <xf numFmtId="0" fontId="4" fillId="0" borderId="4" xfId="0" applyFont="1" applyBorder="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2"/>
  <sheetViews>
    <sheetView tabSelected="1" zoomScaleSheetLayoutView="100" workbookViewId="0" topLeftCell="A1">
      <pane xSplit="2" ySplit="8" topLeftCell="G9" activePane="bottomRight" state="frozen"/>
      <selection pane="topLeft" activeCell="A1" sqref="A1"/>
      <selection pane="topRight" activeCell="C1" sqref="C1"/>
      <selection pane="bottomLeft" activeCell="A9" sqref="A9"/>
      <selection pane="bottomRight" activeCell="J11" sqref="J11"/>
    </sheetView>
  </sheetViews>
  <sheetFormatPr defaultColWidth="9.140625" defaultRowHeight="12.75"/>
  <cols>
    <col min="1" max="1" width="5.421875" style="4" customWidth="1"/>
    <col min="2" max="2" width="26.7109375" style="4" customWidth="1"/>
    <col min="3" max="3" width="34.7109375" style="4" bestFit="1" customWidth="1"/>
    <col min="4" max="4" width="12.8515625" style="4" customWidth="1"/>
    <col min="5" max="5" width="12.8515625" style="4" bestFit="1" customWidth="1"/>
    <col min="6" max="6" width="13.28125" style="4" bestFit="1" customWidth="1"/>
    <col min="7" max="7" width="13.28125" style="4" customWidth="1"/>
    <col min="8" max="8" width="12.8515625" style="4" bestFit="1" customWidth="1"/>
    <col min="9" max="9" width="55.8515625" style="4" customWidth="1"/>
    <col min="10" max="10" width="16.8515625" style="29" customWidth="1"/>
    <col min="11" max="16384" width="9.140625" style="4" customWidth="1"/>
  </cols>
  <sheetData>
    <row r="1" spans="1:9" ht="15.75">
      <c r="A1" s="1" t="s">
        <v>0</v>
      </c>
      <c r="B1" s="1"/>
      <c r="I1" s="29"/>
    </row>
    <row r="2" ht="15.75">
      <c r="I2" s="29"/>
    </row>
    <row r="3" spans="1:9" ht="15.75">
      <c r="A3" s="2" t="s">
        <v>85</v>
      </c>
      <c r="B3" s="2"/>
      <c r="C3" s="2"/>
      <c r="I3" s="29"/>
    </row>
    <row r="4" spans="1:9" ht="15.75">
      <c r="A4" s="3"/>
      <c r="B4" s="3"/>
      <c r="I4" s="20"/>
    </row>
    <row r="5" spans="1:10" ht="15.75">
      <c r="A5" s="5"/>
      <c r="B5" s="5"/>
      <c r="C5" s="5"/>
      <c r="D5" s="6"/>
      <c r="E5" s="7"/>
      <c r="F5" s="5"/>
      <c r="G5" s="66" t="s">
        <v>7</v>
      </c>
      <c r="H5" s="67"/>
      <c r="I5" s="7"/>
      <c r="J5" s="9"/>
    </row>
    <row r="6" spans="1:10" ht="15.75">
      <c r="A6" s="8"/>
      <c r="B6" s="8"/>
      <c r="C6" s="8"/>
      <c r="D6" s="9"/>
      <c r="E6" s="10"/>
      <c r="F6" s="8" t="s">
        <v>6</v>
      </c>
      <c r="G6" s="62" t="s">
        <v>84</v>
      </c>
      <c r="H6" s="63"/>
      <c r="I6" s="10"/>
      <c r="J6" s="9"/>
    </row>
    <row r="7" spans="1:10" ht="15.75">
      <c r="A7" s="8" t="s">
        <v>1</v>
      </c>
      <c r="B7" s="8" t="s">
        <v>2</v>
      </c>
      <c r="C7" s="8" t="s">
        <v>4</v>
      </c>
      <c r="D7" s="62" t="s">
        <v>5</v>
      </c>
      <c r="E7" s="63"/>
      <c r="F7" s="8" t="s">
        <v>9</v>
      </c>
      <c r="G7" s="62" t="s">
        <v>52</v>
      </c>
      <c r="H7" s="63"/>
      <c r="I7" s="10" t="s">
        <v>57</v>
      </c>
      <c r="J7" s="9"/>
    </row>
    <row r="8" spans="1:10" ht="15.75">
      <c r="A8" s="11"/>
      <c r="B8" s="11"/>
      <c r="C8" s="11"/>
      <c r="D8" s="64" t="s">
        <v>8</v>
      </c>
      <c r="E8" s="65"/>
      <c r="F8" s="11" t="s">
        <v>8</v>
      </c>
      <c r="G8" s="64" t="s">
        <v>8</v>
      </c>
      <c r="H8" s="65"/>
      <c r="I8" s="49"/>
      <c r="J8" s="9"/>
    </row>
    <row r="9" spans="1:10" ht="15.75">
      <c r="A9" s="12" t="s">
        <v>10</v>
      </c>
      <c r="B9" s="13" t="s">
        <v>11</v>
      </c>
      <c r="C9" s="4" t="s">
        <v>13</v>
      </c>
      <c r="D9" s="14">
        <v>5800</v>
      </c>
      <c r="E9" s="15"/>
      <c r="F9" s="16" t="s">
        <v>14</v>
      </c>
      <c r="G9" s="15">
        <f>7670-8+41+41+41</f>
        <v>7785</v>
      </c>
      <c r="H9" s="40"/>
      <c r="I9" s="45" t="s">
        <v>73</v>
      </c>
      <c r="J9" s="28"/>
    </row>
    <row r="10" spans="1:10" ht="15.75">
      <c r="A10" s="17"/>
      <c r="B10" s="13" t="s">
        <v>12</v>
      </c>
      <c r="D10" s="14"/>
      <c r="E10" s="15"/>
      <c r="F10" s="16"/>
      <c r="G10" s="41"/>
      <c r="H10" s="14"/>
      <c r="I10" s="45" t="s">
        <v>62</v>
      </c>
      <c r="J10" s="28"/>
    </row>
    <row r="11" spans="1:10" ht="15.75">
      <c r="A11" s="18"/>
      <c r="B11" s="19"/>
      <c r="C11" s="20"/>
      <c r="D11" s="21"/>
      <c r="E11" s="22"/>
      <c r="F11" s="23"/>
      <c r="G11" s="42"/>
      <c r="H11" s="21"/>
      <c r="I11" s="54"/>
      <c r="J11" s="28"/>
    </row>
    <row r="12" spans="1:10" ht="15" customHeight="1">
      <c r="A12" s="12" t="s">
        <v>15</v>
      </c>
      <c r="B12" s="13" t="s">
        <v>16</v>
      </c>
      <c r="C12" s="4" t="s">
        <v>13</v>
      </c>
      <c r="D12" s="14">
        <v>2164</v>
      </c>
      <c r="E12" s="15" t="s">
        <v>19</v>
      </c>
      <c r="F12" s="16" t="s">
        <v>14</v>
      </c>
      <c r="G12" s="15">
        <f>2700+22+22</f>
        <v>2744</v>
      </c>
      <c r="H12" s="14" t="s">
        <v>19</v>
      </c>
      <c r="I12" s="55" t="s">
        <v>70</v>
      </c>
      <c r="J12" s="28"/>
    </row>
    <row r="13" spans="1:10" ht="15.75">
      <c r="A13" s="12"/>
      <c r="B13" s="13"/>
      <c r="D13" s="14">
        <v>3124</v>
      </c>
      <c r="E13" s="15" t="s">
        <v>19</v>
      </c>
      <c r="F13" s="16" t="s">
        <v>14</v>
      </c>
      <c r="G13" s="15">
        <f>3891+29+29</f>
        <v>3949</v>
      </c>
      <c r="H13" s="14" t="s">
        <v>19</v>
      </c>
      <c r="I13" s="45" t="s">
        <v>62</v>
      </c>
      <c r="J13" s="28"/>
    </row>
    <row r="14" spans="1:10" ht="15.75">
      <c r="A14" s="17"/>
      <c r="B14" s="13"/>
      <c r="D14" s="14"/>
      <c r="E14" s="15"/>
      <c r="F14" s="16"/>
      <c r="G14" s="41"/>
      <c r="H14" s="14"/>
      <c r="I14" s="45"/>
      <c r="J14" s="28"/>
    </row>
    <row r="15" spans="1:10" ht="15.75">
      <c r="A15" s="18"/>
      <c r="B15" s="19"/>
      <c r="C15" s="20"/>
      <c r="D15" s="21"/>
      <c r="E15" s="22"/>
      <c r="F15" s="23"/>
      <c r="G15" s="42"/>
      <c r="H15" s="21"/>
      <c r="I15" s="54"/>
      <c r="J15" s="28"/>
    </row>
    <row r="16" spans="1:10" ht="15.75">
      <c r="A16" s="12" t="s">
        <v>17</v>
      </c>
      <c r="B16" s="13" t="s">
        <v>18</v>
      </c>
      <c r="C16" s="4" t="s">
        <v>13</v>
      </c>
      <c r="D16" s="14">
        <v>5846</v>
      </c>
      <c r="E16" s="15" t="s">
        <v>19</v>
      </c>
      <c r="F16" s="24" t="s">
        <v>14</v>
      </c>
      <c r="G16" s="40">
        <f>7031+42+42+42</f>
        <v>7157</v>
      </c>
      <c r="H16" s="44" t="s">
        <v>19</v>
      </c>
      <c r="I16" s="45" t="s">
        <v>53</v>
      </c>
      <c r="J16" s="43"/>
    </row>
    <row r="17" spans="1:10" ht="15.75">
      <c r="A17" s="17"/>
      <c r="B17" s="13"/>
      <c r="D17" s="14">
        <v>1000</v>
      </c>
      <c r="E17" s="15" t="s">
        <v>20</v>
      </c>
      <c r="F17" s="24" t="s">
        <v>14</v>
      </c>
      <c r="G17" s="47">
        <f>1000+222+5+5+5</f>
        <v>1237</v>
      </c>
      <c r="H17" s="45" t="s">
        <v>20</v>
      </c>
      <c r="I17" s="45" t="s">
        <v>62</v>
      </c>
      <c r="J17" s="28"/>
    </row>
    <row r="18" spans="1:10" ht="15.75">
      <c r="A18" s="18"/>
      <c r="B18" s="19"/>
      <c r="C18" s="20"/>
      <c r="D18" s="21"/>
      <c r="E18" s="22"/>
      <c r="F18" s="23" t="s">
        <v>3</v>
      </c>
      <c r="G18" s="21"/>
      <c r="H18" s="46"/>
      <c r="I18" s="45"/>
      <c r="J18" s="28"/>
    </row>
    <row r="19" spans="1:10" ht="15.75">
      <c r="A19" s="12" t="s">
        <v>21</v>
      </c>
      <c r="B19" s="13" t="s">
        <v>37</v>
      </c>
      <c r="C19" s="4" t="s">
        <v>13</v>
      </c>
      <c r="D19" s="14">
        <v>27968</v>
      </c>
      <c r="E19" s="15"/>
      <c r="F19" s="24" t="s">
        <v>14</v>
      </c>
      <c r="G19" s="14">
        <f>27968+6248+170+170+170</f>
        <v>34726</v>
      </c>
      <c r="H19" s="44"/>
      <c r="I19" s="71" t="s">
        <v>86</v>
      </c>
      <c r="J19" s="28"/>
    </row>
    <row r="20" spans="1:10" ht="15.75">
      <c r="A20" s="12"/>
      <c r="B20" s="13"/>
      <c r="D20" s="14"/>
      <c r="E20" s="15"/>
      <c r="F20" s="24"/>
      <c r="G20" s="14"/>
      <c r="H20" s="44"/>
      <c r="I20" s="72"/>
      <c r="J20" s="28"/>
    </row>
    <row r="21" spans="1:10" ht="15.75">
      <c r="A21" s="12"/>
      <c r="B21" s="13"/>
      <c r="D21" s="14"/>
      <c r="E21" s="15"/>
      <c r="F21" s="24"/>
      <c r="G21" s="14"/>
      <c r="H21" s="44"/>
      <c r="I21" s="72"/>
      <c r="J21" s="28"/>
    </row>
    <row r="22" spans="1:10" ht="15.75">
      <c r="A22" s="12"/>
      <c r="B22" s="13"/>
      <c r="D22" s="14"/>
      <c r="E22" s="15"/>
      <c r="F22" s="24"/>
      <c r="G22" s="14"/>
      <c r="H22" s="44"/>
      <c r="I22" s="72"/>
      <c r="J22" s="28"/>
    </row>
    <row r="23" spans="1:10" ht="15.75">
      <c r="A23" s="12"/>
      <c r="B23" s="13"/>
      <c r="D23" s="14"/>
      <c r="E23" s="15"/>
      <c r="F23" s="24"/>
      <c r="G23" s="14"/>
      <c r="H23" s="44"/>
      <c r="I23" s="45" t="s">
        <v>62</v>
      </c>
      <c r="J23" s="28"/>
    </row>
    <row r="24" spans="1:9" ht="15.75">
      <c r="A24" s="18"/>
      <c r="B24" s="19"/>
      <c r="C24" s="20"/>
      <c r="D24" s="21"/>
      <c r="E24" s="22"/>
      <c r="F24" s="23"/>
      <c r="G24" s="21"/>
      <c r="H24" s="46"/>
      <c r="I24" s="54"/>
    </row>
    <row r="25" spans="1:10" ht="15.75">
      <c r="A25" s="12" t="s">
        <v>24</v>
      </c>
      <c r="B25" s="13" t="s">
        <v>22</v>
      </c>
      <c r="C25" s="4" t="s">
        <v>13</v>
      </c>
      <c r="D25" s="14">
        <v>4660</v>
      </c>
      <c r="E25" s="15"/>
      <c r="F25" s="24" t="s">
        <v>14</v>
      </c>
      <c r="G25" s="14">
        <f>6205+48+48+48</f>
        <v>6349</v>
      </c>
      <c r="H25" s="44"/>
      <c r="I25" s="56" t="s">
        <v>74</v>
      </c>
      <c r="J25" s="28"/>
    </row>
    <row r="26" spans="1:10" ht="15.75">
      <c r="A26" s="17"/>
      <c r="B26" s="13" t="s">
        <v>23</v>
      </c>
      <c r="D26" s="14"/>
      <c r="E26" s="15"/>
      <c r="F26" s="16"/>
      <c r="G26" s="13"/>
      <c r="H26" s="45"/>
      <c r="I26" s="45" t="s">
        <v>62</v>
      </c>
      <c r="J26" s="28"/>
    </row>
    <row r="27" spans="1:10" ht="15.75">
      <c r="A27" s="18"/>
      <c r="B27" s="19"/>
      <c r="C27" s="20"/>
      <c r="D27" s="21"/>
      <c r="E27" s="22"/>
      <c r="F27" s="23"/>
      <c r="G27" s="21"/>
      <c r="H27" s="22"/>
      <c r="I27" s="19"/>
      <c r="J27" s="28"/>
    </row>
    <row r="28" spans="1:10" ht="15.75">
      <c r="A28" s="12" t="s">
        <v>26</v>
      </c>
      <c r="B28" s="13" t="s">
        <v>25</v>
      </c>
      <c r="C28" s="4" t="s">
        <v>13</v>
      </c>
      <c r="D28" s="14">
        <v>3500</v>
      </c>
      <c r="E28" s="15"/>
      <c r="F28" s="24" t="s">
        <v>14</v>
      </c>
      <c r="G28" s="14">
        <f>4731+37+37+36</f>
        <v>4841</v>
      </c>
      <c r="H28" s="15"/>
      <c r="I28" s="13" t="s">
        <v>87</v>
      </c>
      <c r="J28" s="28"/>
    </row>
    <row r="29" spans="1:10" ht="15.75">
      <c r="A29" s="12"/>
      <c r="B29" s="13"/>
      <c r="D29" s="14"/>
      <c r="E29" s="15"/>
      <c r="F29" s="24"/>
      <c r="G29" s="14"/>
      <c r="H29" s="15"/>
      <c r="I29" s="13" t="s">
        <v>62</v>
      </c>
      <c r="J29" s="28"/>
    </row>
    <row r="30" spans="1:10" ht="15.75">
      <c r="A30" s="18"/>
      <c r="B30" s="19"/>
      <c r="C30" s="20"/>
      <c r="D30" s="21"/>
      <c r="E30" s="22"/>
      <c r="F30" s="23"/>
      <c r="G30" s="21"/>
      <c r="H30" s="22"/>
      <c r="I30" s="19"/>
      <c r="J30" s="28"/>
    </row>
    <row r="31" spans="1:10" ht="15.75">
      <c r="A31" s="12" t="s">
        <v>29</v>
      </c>
      <c r="B31" s="13" t="s">
        <v>27</v>
      </c>
      <c r="C31" s="4" t="s">
        <v>13</v>
      </c>
      <c r="D31" s="14">
        <v>1500</v>
      </c>
      <c r="E31" s="15"/>
      <c r="F31" s="24" t="s">
        <v>14</v>
      </c>
      <c r="G31" s="14">
        <f>1500+278+8+8+8</f>
        <v>1802</v>
      </c>
      <c r="H31" s="15"/>
      <c r="I31" s="13" t="s">
        <v>75</v>
      </c>
      <c r="J31" s="28"/>
    </row>
    <row r="32" spans="1:10" ht="15.75">
      <c r="A32" s="17"/>
      <c r="B32" s="13" t="s">
        <v>28</v>
      </c>
      <c r="D32" s="14"/>
      <c r="E32" s="15"/>
      <c r="F32" s="16"/>
      <c r="G32" s="14"/>
      <c r="H32" s="15"/>
      <c r="I32" s="13" t="s">
        <v>62</v>
      </c>
      <c r="J32" s="28"/>
    </row>
    <row r="33" spans="1:10" ht="15.75">
      <c r="A33" s="18"/>
      <c r="B33" s="19"/>
      <c r="C33" s="20"/>
      <c r="D33" s="21"/>
      <c r="E33" s="22"/>
      <c r="F33" s="23"/>
      <c r="G33" s="21"/>
      <c r="H33" s="22"/>
      <c r="I33" s="19"/>
      <c r="J33" s="28"/>
    </row>
    <row r="34" spans="1:10" ht="15.75">
      <c r="A34" s="12" t="s">
        <v>32</v>
      </c>
      <c r="B34" s="13" t="s">
        <v>30</v>
      </c>
      <c r="C34" s="4" t="s">
        <v>13</v>
      </c>
      <c r="D34" s="14">
        <v>800</v>
      </c>
      <c r="E34" s="15"/>
      <c r="F34" s="24" t="s">
        <v>14</v>
      </c>
      <c r="G34" s="14">
        <f>800+115+4+4+4</f>
        <v>927</v>
      </c>
      <c r="H34" s="15"/>
      <c r="I34" s="13" t="s">
        <v>88</v>
      </c>
      <c r="J34" s="28"/>
    </row>
    <row r="35" spans="1:10" ht="15.75">
      <c r="A35" s="17"/>
      <c r="B35" s="13" t="s">
        <v>31</v>
      </c>
      <c r="D35" s="14"/>
      <c r="E35" s="15"/>
      <c r="F35" s="16"/>
      <c r="G35" s="14"/>
      <c r="H35" s="15"/>
      <c r="I35" s="13" t="s">
        <v>62</v>
      </c>
      <c r="J35" s="28"/>
    </row>
    <row r="36" spans="1:10" ht="15.75">
      <c r="A36" s="17"/>
      <c r="B36" s="13"/>
      <c r="D36" s="14"/>
      <c r="E36" s="15"/>
      <c r="F36" s="16"/>
      <c r="G36" s="14"/>
      <c r="H36" s="15"/>
      <c r="I36" s="13" t="s">
        <v>3</v>
      </c>
      <c r="J36" s="28"/>
    </row>
    <row r="37" spans="1:10" ht="15.75">
      <c r="A37" s="18"/>
      <c r="B37" s="19"/>
      <c r="C37" s="20"/>
      <c r="D37" s="21"/>
      <c r="E37" s="22"/>
      <c r="F37" s="23"/>
      <c r="G37" s="21"/>
      <c r="H37" s="22"/>
      <c r="I37" s="19"/>
      <c r="J37" s="28"/>
    </row>
    <row r="38" spans="1:10" ht="15.75">
      <c r="A38" s="12" t="s">
        <v>34</v>
      </c>
      <c r="B38" s="13" t="s">
        <v>33</v>
      </c>
      <c r="C38" s="4" t="s">
        <v>13</v>
      </c>
      <c r="D38" s="14">
        <v>800</v>
      </c>
      <c r="E38" s="15"/>
      <c r="F38" s="16"/>
      <c r="G38" s="14">
        <f>1090+8+9+8</f>
        <v>1115</v>
      </c>
      <c r="H38" s="15"/>
      <c r="I38" s="13" t="s">
        <v>76</v>
      </c>
      <c r="J38" s="28"/>
    </row>
    <row r="39" spans="1:10" ht="15.75">
      <c r="A39" s="12"/>
      <c r="B39" s="13"/>
      <c r="D39" s="14"/>
      <c r="E39" s="15"/>
      <c r="F39" s="16"/>
      <c r="G39" s="14"/>
      <c r="H39" s="15"/>
      <c r="I39" s="13" t="s">
        <v>62</v>
      </c>
      <c r="J39" s="28"/>
    </row>
    <row r="40" spans="1:10" ht="15.75">
      <c r="A40" s="18"/>
      <c r="B40" s="19"/>
      <c r="C40" s="20"/>
      <c r="D40" s="21"/>
      <c r="E40" s="22"/>
      <c r="F40" s="23"/>
      <c r="G40" s="21"/>
      <c r="H40" s="22"/>
      <c r="I40" s="19"/>
      <c r="J40" s="28"/>
    </row>
    <row r="41" spans="1:10" ht="15.75">
      <c r="A41" s="12" t="s">
        <v>35</v>
      </c>
      <c r="B41" s="13" t="s">
        <v>50</v>
      </c>
      <c r="C41" s="4" t="s">
        <v>65</v>
      </c>
      <c r="D41" s="14">
        <v>3000</v>
      </c>
      <c r="E41" s="15"/>
      <c r="F41" s="24" t="s">
        <v>14</v>
      </c>
      <c r="G41" s="14">
        <f>3778+21+22+23+23+23+23+23+23+23</f>
        <v>3982</v>
      </c>
      <c r="H41" s="15"/>
      <c r="I41" s="13" t="s">
        <v>71</v>
      </c>
      <c r="J41" s="28"/>
    </row>
    <row r="42" spans="1:10" ht="15.75">
      <c r="A42" s="17"/>
      <c r="B42" s="13"/>
      <c r="D42" s="14"/>
      <c r="E42" s="15"/>
      <c r="F42" s="16"/>
      <c r="G42" s="14"/>
      <c r="H42" s="15"/>
      <c r="I42" s="13" t="s">
        <v>62</v>
      </c>
      <c r="J42" s="28"/>
    </row>
    <row r="43" spans="1:10" ht="15.75">
      <c r="A43" s="18"/>
      <c r="B43" s="19"/>
      <c r="C43" s="20"/>
      <c r="D43" s="21"/>
      <c r="E43" s="22"/>
      <c r="F43" s="23"/>
      <c r="G43" s="21"/>
      <c r="H43" s="22"/>
      <c r="I43" s="19"/>
      <c r="J43" s="28"/>
    </row>
    <row r="44" spans="1:10" ht="15.75">
      <c r="A44" s="12" t="s">
        <v>38</v>
      </c>
      <c r="B44" s="13" t="s">
        <v>51</v>
      </c>
      <c r="C44" s="4" t="s">
        <v>64</v>
      </c>
      <c r="D44" s="14">
        <v>3500</v>
      </c>
      <c r="E44" s="15" t="s">
        <v>59</v>
      </c>
      <c r="F44" s="16" t="s">
        <v>14</v>
      </c>
      <c r="G44" s="48">
        <f>7340</f>
        <v>7340</v>
      </c>
      <c r="H44" s="15" t="s">
        <v>59</v>
      </c>
      <c r="I44" s="57" t="s">
        <v>72</v>
      </c>
      <c r="J44" s="28"/>
    </row>
    <row r="45" spans="1:10" ht="15.75">
      <c r="A45" s="12"/>
      <c r="B45" s="13"/>
      <c r="D45" s="14">
        <v>3000</v>
      </c>
      <c r="E45" s="15" t="s">
        <v>60</v>
      </c>
      <c r="F45" s="16" t="s">
        <v>14</v>
      </c>
      <c r="G45" s="48">
        <v>3057</v>
      </c>
      <c r="H45" s="15" t="s">
        <v>60</v>
      </c>
      <c r="I45" s="58" t="s">
        <v>56</v>
      </c>
      <c r="J45" s="28"/>
    </row>
    <row r="46" spans="1:10" ht="15.75">
      <c r="A46" s="18"/>
      <c r="B46" s="19"/>
      <c r="C46" s="20"/>
      <c r="D46" s="21"/>
      <c r="E46" s="22"/>
      <c r="F46" s="23"/>
      <c r="G46" s="21"/>
      <c r="H46" s="22"/>
      <c r="I46" s="45"/>
      <c r="J46" s="28"/>
    </row>
    <row r="47" spans="1:10" ht="15.75">
      <c r="A47" s="12" t="s">
        <v>39</v>
      </c>
      <c r="B47" s="13" t="s">
        <v>83</v>
      </c>
      <c r="C47" s="4" t="s">
        <v>13</v>
      </c>
      <c r="D47" s="14">
        <v>10912</v>
      </c>
      <c r="E47" s="15"/>
      <c r="F47" s="24" t="s">
        <v>14</v>
      </c>
      <c r="G47" s="40">
        <f>15691+95</f>
        <v>15786</v>
      </c>
      <c r="H47" s="15"/>
      <c r="I47" s="59" t="s">
        <v>58</v>
      </c>
      <c r="J47" s="28"/>
    </row>
    <row r="48" spans="1:10" ht="15.75">
      <c r="A48" s="12"/>
      <c r="B48" s="13"/>
      <c r="D48" s="14"/>
      <c r="E48" s="15"/>
      <c r="F48" s="24"/>
      <c r="G48" s="14"/>
      <c r="H48" s="15"/>
      <c r="I48" s="13" t="s">
        <v>62</v>
      </c>
      <c r="J48" s="28"/>
    </row>
    <row r="49" spans="1:10" ht="15.75">
      <c r="A49" s="25"/>
      <c r="B49" s="19"/>
      <c r="C49" s="20"/>
      <c r="D49" s="21"/>
      <c r="E49" s="22"/>
      <c r="F49" s="26"/>
      <c r="G49" s="21"/>
      <c r="H49" s="22"/>
      <c r="I49" s="13"/>
      <c r="J49" s="28"/>
    </row>
    <row r="50" spans="1:10" ht="15.75">
      <c r="A50" s="12" t="s">
        <v>40</v>
      </c>
      <c r="B50" s="13" t="s">
        <v>36</v>
      </c>
      <c r="C50" s="4" t="s">
        <v>13</v>
      </c>
      <c r="D50" s="14">
        <v>140000</v>
      </c>
      <c r="E50" s="15"/>
      <c r="F50" s="16">
        <f>40735+412</f>
        <v>41147</v>
      </c>
      <c r="G50" s="40">
        <f>98029+16743+848+29+848+28+779</f>
        <v>117304</v>
      </c>
      <c r="H50" s="15"/>
      <c r="I50" s="59" t="s">
        <v>58</v>
      </c>
      <c r="J50" s="28"/>
    </row>
    <row r="51" spans="1:10" ht="15.75">
      <c r="A51" s="12"/>
      <c r="B51" s="13"/>
      <c r="D51" s="14"/>
      <c r="E51" s="15"/>
      <c r="F51" s="16"/>
      <c r="G51" s="14"/>
      <c r="H51" s="15"/>
      <c r="I51" s="13" t="s">
        <v>62</v>
      </c>
      <c r="J51" s="28"/>
    </row>
    <row r="52" spans="1:10" ht="15.75">
      <c r="A52" s="18"/>
      <c r="B52" s="19"/>
      <c r="C52" s="20"/>
      <c r="D52" s="21"/>
      <c r="E52" s="22"/>
      <c r="F52" s="23"/>
      <c r="G52" s="21"/>
      <c r="H52" s="22"/>
      <c r="I52" s="13"/>
      <c r="J52" s="28"/>
    </row>
    <row r="53" spans="1:10" ht="15.75">
      <c r="A53" s="12" t="s">
        <v>42</v>
      </c>
      <c r="B53" s="13" t="s">
        <v>41</v>
      </c>
      <c r="C53" s="4" t="s">
        <v>13</v>
      </c>
      <c r="D53" s="14">
        <v>4000</v>
      </c>
      <c r="E53" s="15"/>
      <c r="F53" s="24" t="s">
        <v>14</v>
      </c>
      <c r="G53" s="14">
        <f>4629+30+30+30</f>
        <v>4719</v>
      </c>
      <c r="H53" s="15"/>
      <c r="I53" s="59" t="s">
        <v>58</v>
      </c>
      <c r="J53" s="28"/>
    </row>
    <row r="54" spans="1:10" ht="15.75">
      <c r="A54" s="12"/>
      <c r="B54" s="13"/>
      <c r="D54" s="14"/>
      <c r="E54" s="15"/>
      <c r="F54" s="24"/>
      <c r="G54" s="14"/>
      <c r="H54" s="15"/>
      <c r="I54" s="13" t="s">
        <v>62</v>
      </c>
      <c r="J54" s="28"/>
    </row>
    <row r="55" spans="1:10" ht="15.75">
      <c r="A55" s="18"/>
      <c r="B55" s="19"/>
      <c r="C55" s="20" t="s">
        <v>3</v>
      </c>
      <c r="D55" s="21"/>
      <c r="E55" s="22"/>
      <c r="F55" s="23"/>
      <c r="G55" s="21"/>
      <c r="H55" s="22"/>
      <c r="I55" s="13"/>
      <c r="J55" s="28"/>
    </row>
    <row r="56" spans="1:10" ht="15.75">
      <c r="A56" s="12" t="s">
        <v>44</v>
      </c>
      <c r="B56" s="13" t="s">
        <v>43</v>
      </c>
      <c r="C56" s="4" t="s">
        <v>13</v>
      </c>
      <c r="D56" s="14">
        <v>5000</v>
      </c>
      <c r="E56" s="15"/>
      <c r="F56" s="24" t="s">
        <v>14</v>
      </c>
      <c r="G56" s="14">
        <f>5000+1201+36+36+36</f>
        <v>6309</v>
      </c>
      <c r="H56" s="15"/>
      <c r="I56" s="59" t="s">
        <v>58</v>
      </c>
      <c r="J56" s="28"/>
    </row>
    <row r="57" spans="1:10" ht="15.75">
      <c r="A57" s="12"/>
      <c r="B57" s="13"/>
      <c r="D57" s="14"/>
      <c r="E57" s="15"/>
      <c r="F57" s="24"/>
      <c r="G57" s="14"/>
      <c r="H57" s="15"/>
      <c r="I57" s="13" t="s">
        <v>62</v>
      </c>
      <c r="J57" s="28"/>
    </row>
    <row r="58" spans="1:10" ht="15.75">
      <c r="A58" s="18"/>
      <c r="B58" s="19"/>
      <c r="C58" s="20"/>
      <c r="D58" s="21"/>
      <c r="E58" s="22"/>
      <c r="F58" s="23"/>
      <c r="G58" s="21"/>
      <c r="H58" s="22"/>
      <c r="I58" s="13"/>
      <c r="J58" s="28"/>
    </row>
    <row r="59" spans="1:10" ht="15.75">
      <c r="A59" s="12" t="s">
        <v>45</v>
      </c>
      <c r="B59" s="13" t="s">
        <v>43</v>
      </c>
      <c r="C59" s="4" t="s">
        <v>13</v>
      </c>
      <c r="D59" s="14">
        <v>8000</v>
      </c>
      <c r="E59" s="15" t="s">
        <v>20</v>
      </c>
      <c r="F59" s="24" t="s">
        <v>14</v>
      </c>
      <c r="G59" s="40">
        <f>8000+2167+57+57+57</f>
        <v>10338</v>
      </c>
      <c r="H59" s="15"/>
      <c r="I59" s="59" t="s">
        <v>58</v>
      </c>
      <c r="J59" s="28"/>
    </row>
    <row r="60" spans="1:10" ht="15.75">
      <c r="A60" s="12"/>
      <c r="B60" s="13"/>
      <c r="D60" s="14"/>
      <c r="E60" s="15"/>
      <c r="F60" s="24"/>
      <c r="G60" s="14"/>
      <c r="H60" s="15"/>
      <c r="I60" s="13" t="s">
        <v>62</v>
      </c>
      <c r="J60" s="28"/>
    </row>
    <row r="61" spans="1:10" ht="15.75">
      <c r="A61" s="18"/>
      <c r="B61" s="19"/>
      <c r="C61" s="20"/>
      <c r="D61" s="21"/>
      <c r="E61" s="22"/>
      <c r="F61" s="23"/>
      <c r="G61" s="21"/>
      <c r="H61" s="22"/>
      <c r="I61" s="13"/>
      <c r="J61" s="28"/>
    </row>
    <row r="62" spans="1:10" ht="15.75">
      <c r="A62" s="12" t="s">
        <v>66</v>
      </c>
      <c r="B62" s="13" t="s">
        <v>46</v>
      </c>
      <c r="C62" s="4" t="s">
        <v>13</v>
      </c>
      <c r="D62" s="14">
        <v>8000</v>
      </c>
      <c r="E62" s="15" t="s">
        <v>48</v>
      </c>
      <c r="F62" s="24" t="s">
        <v>14</v>
      </c>
      <c r="G62" s="14">
        <f>8515+54+1216+8</f>
        <v>9793</v>
      </c>
      <c r="H62" s="15"/>
      <c r="I62" s="59" t="s">
        <v>58</v>
      </c>
      <c r="J62" s="28"/>
    </row>
    <row r="63" spans="1:10" ht="15.75">
      <c r="A63" s="12"/>
      <c r="B63" s="13"/>
      <c r="D63" s="14">
        <v>1827</v>
      </c>
      <c r="E63" s="15" t="s">
        <v>68</v>
      </c>
      <c r="F63" s="24"/>
      <c r="G63" s="14">
        <f>2287+18</f>
        <v>2305</v>
      </c>
      <c r="H63" s="15"/>
      <c r="I63" s="13" t="s">
        <v>62</v>
      </c>
      <c r="J63" s="28"/>
    </row>
    <row r="64" spans="1:10" ht="15.75">
      <c r="A64" s="18"/>
      <c r="B64" s="19"/>
      <c r="C64" s="20"/>
      <c r="D64" s="21"/>
      <c r="E64" s="22"/>
      <c r="F64" s="23"/>
      <c r="G64" s="21"/>
      <c r="H64" s="22"/>
      <c r="I64" s="13"/>
      <c r="J64" s="28"/>
    </row>
    <row r="65" spans="1:9" ht="15.75">
      <c r="A65" s="12" t="s">
        <v>67</v>
      </c>
      <c r="B65" s="13" t="s">
        <v>79</v>
      </c>
      <c r="C65" s="4" t="s">
        <v>13</v>
      </c>
      <c r="D65" s="14">
        <v>5000</v>
      </c>
      <c r="E65" s="15" t="s">
        <v>47</v>
      </c>
      <c r="F65" s="24" t="s">
        <v>14</v>
      </c>
      <c r="G65" s="14">
        <f>6038+39+39+39</f>
        <v>6155</v>
      </c>
      <c r="H65" s="15"/>
      <c r="I65" s="59" t="s">
        <v>58</v>
      </c>
    </row>
    <row r="66" spans="1:9" ht="15.75">
      <c r="A66" s="18"/>
      <c r="B66" s="19"/>
      <c r="C66" s="20"/>
      <c r="D66" s="21"/>
      <c r="E66" s="22"/>
      <c r="F66" s="23"/>
      <c r="G66" s="21"/>
      <c r="H66" s="22"/>
      <c r="I66" s="13"/>
    </row>
    <row r="67" spans="1:9" ht="15.75">
      <c r="A67" s="12" t="s">
        <v>69</v>
      </c>
      <c r="B67" s="13" t="s">
        <v>79</v>
      </c>
      <c r="C67" s="4" t="s">
        <v>13</v>
      </c>
      <c r="D67" s="14">
        <v>10000</v>
      </c>
      <c r="E67" s="15" t="s">
        <v>49</v>
      </c>
      <c r="F67" s="24" t="s">
        <v>14</v>
      </c>
      <c r="G67" s="14">
        <f>12192+84+84+84</f>
        <v>12444</v>
      </c>
      <c r="H67" s="15"/>
      <c r="I67" s="59" t="s">
        <v>58</v>
      </c>
    </row>
    <row r="68" spans="1:9" ht="15.75">
      <c r="A68" s="18"/>
      <c r="B68" s="19"/>
      <c r="C68" s="20"/>
      <c r="D68" s="21"/>
      <c r="E68" s="22"/>
      <c r="F68" s="23"/>
      <c r="G68" s="14"/>
      <c r="H68" s="28"/>
      <c r="I68" s="19"/>
    </row>
    <row r="69" spans="1:9" ht="15.75">
      <c r="A69" s="27"/>
      <c r="B69" s="69" t="s">
        <v>61</v>
      </c>
      <c r="C69" s="70"/>
      <c r="D69" s="32">
        <f>SUM(D9:D68)</f>
        <v>259401</v>
      </c>
      <c r="E69" s="32"/>
      <c r="F69" s="33">
        <f>SUM(F9:F68)</f>
        <v>41147</v>
      </c>
      <c r="G69" s="32">
        <f>SUM(G9:G68)</f>
        <v>272164</v>
      </c>
      <c r="H69" s="34"/>
      <c r="I69" s="60"/>
    </row>
    <row r="70" spans="1:10" ht="15.75">
      <c r="A70" s="29"/>
      <c r="B70" s="36"/>
      <c r="C70" s="36"/>
      <c r="D70" s="37"/>
      <c r="E70" s="37"/>
      <c r="F70" s="37"/>
      <c r="G70" s="37"/>
      <c r="H70" s="38"/>
      <c r="I70" s="61"/>
      <c r="J70" s="28"/>
    </row>
    <row r="71" spans="1:9" ht="15.75">
      <c r="A71" s="29"/>
      <c r="B71" s="39" t="s">
        <v>63</v>
      </c>
      <c r="C71" s="36"/>
      <c r="D71" s="37"/>
      <c r="E71" s="37"/>
      <c r="F71" s="37"/>
      <c r="G71" s="37"/>
      <c r="H71" s="38"/>
      <c r="I71" s="38"/>
    </row>
    <row r="72" spans="1:9" ht="15.75">
      <c r="A72" s="29"/>
      <c r="B72" s="31"/>
      <c r="C72" s="30"/>
      <c r="D72" s="28"/>
      <c r="E72" s="28"/>
      <c r="F72" s="28"/>
      <c r="G72" s="28"/>
      <c r="H72" s="29"/>
      <c r="I72" s="29"/>
    </row>
    <row r="73" spans="1:9" ht="15.75">
      <c r="A73" s="35" t="s">
        <v>10</v>
      </c>
      <c r="B73" s="68" t="s">
        <v>55</v>
      </c>
      <c r="C73" s="68"/>
      <c r="D73" s="68"/>
      <c r="E73" s="68"/>
      <c r="F73" s="68"/>
      <c r="G73" s="68"/>
      <c r="H73" s="68"/>
      <c r="I73" s="68"/>
    </row>
    <row r="74" spans="1:9" ht="15.75">
      <c r="A74" s="29"/>
      <c r="B74" s="68"/>
      <c r="C74" s="68"/>
      <c r="D74" s="68"/>
      <c r="E74" s="68"/>
      <c r="F74" s="68"/>
      <c r="G74" s="68"/>
      <c r="H74" s="68"/>
      <c r="I74" s="68"/>
    </row>
    <row r="75" ht="15.75">
      <c r="A75" s="29"/>
    </row>
    <row r="76" spans="1:9" ht="15.75">
      <c r="A76" s="35" t="s">
        <v>15</v>
      </c>
      <c r="B76" s="68" t="s">
        <v>54</v>
      </c>
      <c r="C76" s="68"/>
      <c r="D76" s="68"/>
      <c r="E76" s="68"/>
      <c r="F76" s="68"/>
      <c r="G76" s="68"/>
      <c r="H76" s="68"/>
      <c r="I76" s="68"/>
    </row>
    <row r="77" spans="1:10" ht="15.75">
      <c r="A77" s="29"/>
      <c r="B77" s="68"/>
      <c r="C77" s="68"/>
      <c r="D77" s="68"/>
      <c r="E77" s="68"/>
      <c r="F77" s="68"/>
      <c r="G77" s="68"/>
      <c r="H77" s="68"/>
      <c r="I77" s="68"/>
      <c r="J77" s="28"/>
    </row>
    <row r="78" spans="1:10" ht="15.75">
      <c r="A78" s="29"/>
      <c r="B78" s="50"/>
      <c r="C78" s="50"/>
      <c r="D78" s="50"/>
      <c r="E78" s="50"/>
      <c r="F78" s="50"/>
      <c r="G78" s="50"/>
      <c r="H78" s="50"/>
      <c r="I78" s="50"/>
      <c r="J78" s="28"/>
    </row>
    <row r="79" spans="2:10" ht="15.75">
      <c r="B79" s="53" t="s">
        <v>82</v>
      </c>
      <c r="C79" s="50"/>
      <c r="D79" s="50"/>
      <c r="E79" s="50"/>
      <c r="F79" s="50"/>
      <c r="G79" s="50"/>
      <c r="H79" s="50"/>
      <c r="I79" s="50"/>
      <c r="J79" s="28"/>
    </row>
    <row r="80" spans="1:10" ht="15.75">
      <c r="A80" s="29"/>
      <c r="B80" s="30"/>
      <c r="C80" s="30"/>
      <c r="D80" s="28"/>
      <c r="E80" s="28"/>
      <c r="F80" s="28"/>
      <c r="G80" s="28"/>
      <c r="H80" s="29"/>
      <c r="I80" s="29"/>
      <c r="J80" s="28"/>
    </row>
    <row r="81" spans="1:10" ht="15.75">
      <c r="A81" s="4" t="s">
        <v>77</v>
      </c>
      <c r="B81" s="52" t="s">
        <v>80</v>
      </c>
      <c r="J81" s="28"/>
    </row>
    <row r="82" spans="2:10" ht="15.75">
      <c r="B82" s="52"/>
      <c r="J82" s="28"/>
    </row>
    <row r="83" spans="1:10" ht="15.75">
      <c r="A83" s="4" t="s">
        <v>81</v>
      </c>
      <c r="B83" s="51" t="s">
        <v>78</v>
      </c>
      <c r="J83" s="28"/>
    </row>
    <row r="84" ht="15.75">
      <c r="J84" s="28"/>
    </row>
    <row r="85" spans="4:10" ht="15.75">
      <c r="D85" s="15"/>
      <c r="E85" s="15"/>
      <c r="F85" s="15"/>
      <c r="G85" s="15"/>
      <c r="H85" s="15"/>
      <c r="J85" s="28"/>
    </row>
    <row r="86" spans="4:10" ht="15.75">
      <c r="D86" s="15"/>
      <c r="E86" s="15"/>
      <c r="F86" s="15"/>
      <c r="G86" s="15"/>
      <c r="H86" s="15"/>
      <c r="J86" s="28"/>
    </row>
    <row r="87" spans="4:10" ht="15.75">
      <c r="D87" s="15"/>
      <c r="E87" s="15"/>
      <c r="F87" s="15"/>
      <c r="G87" s="15"/>
      <c r="H87" s="15"/>
      <c r="J87" s="28"/>
    </row>
    <row r="88" spans="4:10" ht="15.75">
      <c r="D88" s="15"/>
      <c r="E88" s="15"/>
      <c r="F88" s="15"/>
      <c r="G88" s="15"/>
      <c r="H88" s="15"/>
      <c r="J88" s="28"/>
    </row>
    <row r="89" spans="4:10" ht="15.75">
      <c r="D89" s="15"/>
      <c r="E89" s="15"/>
      <c r="F89" s="15"/>
      <c r="G89" s="15"/>
      <c r="H89" s="15"/>
      <c r="J89" s="28"/>
    </row>
    <row r="90" spans="4:10" ht="15.75">
      <c r="D90" s="15"/>
      <c r="E90" s="15"/>
      <c r="F90" s="15"/>
      <c r="G90" s="15"/>
      <c r="H90" s="15"/>
      <c r="J90" s="28"/>
    </row>
    <row r="91" spans="4:10" ht="15.75">
      <c r="D91" s="15"/>
      <c r="E91" s="15"/>
      <c r="F91" s="15"/>
      <c r="G91" s="15"/>
      <c r="H91" s="15"/>
      <c r="J91" s="28"/>
    </row>
    <row r="92" spans="4:10" ht="15.75">
      <c r="D92" s="15"/>
      <c r="E92" s="15"/>
      <c r="F92" s="15"/>
      <c r="G92" s="15"/>
      <c r="H92" s="15"/>
      <c r="J92" s="28"/>
    </row>
    <row r="93" spans="4:10" ht="15.75">
      <c r="D93" s="15"/>
      <c r="E93" s="15"/>
      <c r="F93" s="15"/>
      <c r="G93" s="15"/>
      <c r="H93" s="15"/>
      <c r="J93" s="28"/>
    </row>
    <row r="94" spans="4:10" ht="15.75">
      <c r="D94" s="15"/>
      <c r="E94" s="15"/>
      <c r="F94" s="15"/>
      <c r="G94" s="15"/>
      <c r="H94" s="15"/>
      <c r="J94" s="28"/>
    </row>
    <row r="95" spans="4:10" ht="15.75">
      <c r="D95" s="15"/>
      <c r="E95" s="15"/>
      <c r="F95" s="15"/>
      <c r="G95" s="15"/>
      <c r="H95" s="15"/>
      <c r="J95" s="28"/>
    </row>
    <row r="96" spans="4:10" ht="15.75">
      <c r="D96" s="15"/>
      <c r="E96" s="15"/>
      <c r="F96" s="15"/>
      <c r="G96" s="15"/>
      <c r="H96" s="15"/>
      <c r="J96" s="28"/>
    </row>
    <row r="97" spans="4:10" ht="15.75">
      <c r="D97" s="15"/>
      <c r="E97" s="15"/>
      <c r="F97" s="15"/>
      <c r="G97" s="15"/>
      <c r="H97" s="15"/>
      <c r="J97" s="28"/>
    </row>
    <row r="98" spans="4:10" ht="15.75">
      <c r="D98" s="15"/>
      <c r="E98" s="15"/>
      <c r="F98" s="15"/>
      <c r="G98" s="15"/>
      <c r="H98" s="15"/>
      <c r="J98" s="28"/>
    </row>
    <row r="99" spans="4:10" ht="15.75">
      <c r="D99" s="15"/>
      <c r="E99" s="15"/>
      <c r="F99" s="15"/>
      <c r="G99" s="15"/>
      <c r="H99" s="15"/>
      <c r="J99" s="28"/>
    </row>
    <row r="100" spans="4:10" ht="15.75">
      <c r="D100" s="15"/>
      <c r="E100" s="15"/>
      <c r="F100" s="15"/>
      <c r="G100" s="15"/>
      <c r="H100" s="15"/>
      <c r="J100" s="28"/>
    </row>
    <row r="101" spans="4:10" ht="15.75">
      <c r="D101" s="15"/>
      <c r="E101" s="15"/>
      <c r="F101" s="15"/>
      <c r="G101" s="15"/>
      <c r="H101" s="15"/>
      <c r="J101" s="28"/>
    </row>
    <row r="102" spans="4:10" ht="15.75">
      <c r="D102" s="15"/>
      <c r="E102" s="15"/>
      <c r="F102" s="15"/>
      <c r="G102" s="15"/>
      <c r="H102" s="15"/>
      <c r="J102" s="28"/>
    </row>
    <row r="103" spans="4:10" ht="15.75">
      <c r="D103" s="15"/>
      <c r="E103" s="15"/>
      <c r="F103" s="15"/>
      <c r="G103" s="15"/>
      <c r="H103" s="15"/>
      <c r="J103" s="28"/>
    </row>
    <row r="104" spans="4:10" ht="15.75">
      <c r="D104" s="15"/>
      <c r="E104" s="15"/>
      <c r="F104" s="15"/>
      <c r="G104" s="15"/>
      <c r="H104" s="15"/>
      <c r="J104" s="28"/>
    </row>
    <row r="105" spans="4:10" ht="15.75">
      <c r="D105" s="15"/>
      <c r="E105" s="15"/>
      <c r="F105" s="15"/>
      <c r="G105" s="15"/>
      <c r="H105" s="15"/>
      <c r="J105" s="28"/>
    </row>
    <row r="106" spans="4:10" ht="15.75">
      <c r="D106" s="15"/>
      <c r="E106" s="15"/>
      <c r="F106" s="15"/>
      <c r="G106" s="15"/>
      <c r="H106" s="15"/>
      <c r="J106" s="28"/>
    </row>
    <row r="107" spans="4:10" ht="15.75">
      <c r="D107" s="15"/>
      <c r="E107" s="15"/>
      <c r="F107" s="15"/>
      <c r="G107" s="15"/>
      <c r="H107" s="15"/>
      <c r="J107" s="28"/>
    </row>
    <row r="108" spans="4:10" ht="15.75">
      <c r="D108" s="15"/>
      <c r="E108" s="15"/>
      <c r="F108" s="15"/>
      <c r="G108" s="15"/>
      <c r="H108" s="15"/>
      <c r="J108" s="28"/>
    </row>
    <row r="109" spans="4:10" ht="15.75">
      <c r="D109" s="15"/>
      <c r="E109" s="15"/>
      <c r="F109" s="15"/>
      <c r="G109" s="15"/>
      <c r="H109" s="15"/>
      <c r="J109" s="28"/>
    </row>
    <row r="110" spans="4:10" ht="15.75">
      <c r="D110" s="15"/>
      <c r="E110" s="15"/>
      <c r="F110" s="15"/>
      <c r="G110" s="15"/>
      <c r="H110" s="15"/>
      <c r="J110" s="28"/>
    </row>
    <row r="111" spans="4:10" ht="15.75">
      <c r="D111" s="15"/>
      <c r="E111" s="15"/>
      <c r="F111" s="15"/>
      <c r="G111" s="15"/>
      <c r="H111" s="15"/>
      <c r="J111" s="28"/>
    </row>
    <row r="112" spans="4:10" ht="15.75">
      <c r="D112" s="15"/>
      <c r="E112" s="15"/>
      <c r="F112" s="15"/>
      <c r="G112" s="15"/>
      <c r="H112" s="15"/>
      <c r="J112" s="28"/>
    </row>
    <row r="113" spans="4:10" ht="15.75">
      <c r="D113" s="15"/>
      <c r="E113" s="15"/>
      <c r="F113" s="15"/>
      <c r="G113" s="15"/>
      <c r="H113" s="15"/>
      <c r="J113" s="28"/>
    </row>
    <row r="114" spans="4:10" ht="15.75">
      <c r="D114" s="15"/>
      <c r="E114" s="15"/>
      <c r="F114" s="15"/>
      <c r="G114" s="15"/>
      <c r="H114" s="15"/>
      <c r="J114" s="28"/>
    </row>
    <row r="115" spans="4:10" ht="15.75">
      <c r="D115" s="15"/>
      <c r="E115" s="15"/>
      <c r="F115" s="15"/>
      <c r="G115" s="15"/>
      <c r="H115" s="15"/>
      <c r="J115" s="28"/>
    </row>
    <row r="116" spans="4:10" ht="15.75">
      <c r="D116" s="15"/>
      <c r="E116" s="15"/>
      <c r="F116" s="15"/>
      <c r="G116" s="15"/>
      <c r="H116" s="15"/>
      <c r="J116" s="28"/>
    </row>
    <row r="117" spans="4:10" ht="15.75">
      <c r="D117" s="15"/>
      <c r="E117" s="15"/>
      <c r="F117" s="15"/>
      <c r="G117" s="15"/>
      <c r="H117" s="15"/>
      <c r="J117" s="28"/>
    </row>
    <row r="118" spans="4:10" ht="15.75">
      <c r="D118" s="15"/>
      <c r="E118" s="15"/>
      <c r="F118" s="15"/>
      <c r="G118" s="15"/>
      <c r="H118" s="15"/>
      <c r="J118" s="28"/>
    </row>
    <row r="119" spans="4:10" ht="15.75">
      <c r="D119" s="15"/>
      <c r="E119" s="15"/>
      <c r="F119" s="15"/>
      <c r="G119" s="15"/>
      <c r="H119" s="15"/>
      <c r="J119" s="28"/>
    </row>
    <row r="120" spans="4:10" ht="15.75">
      <c r="D120" s="15"/>
      <c r="E120" s="15"/>
      <c r="F120" s="15"/>
      <c r="G120" s="15"/>
      <c r="H120" s="15"/>
      <c r="J120" s="28"/>
    </row>
    <row r="121" spans="4:10" ht="15.75">
      <c r="D121" s="15"/>
      <c r="E121" s="15"/>
      <c r="F121" s="15"/>
      <c r="G121" s="15"/>
      <c r="H121" s="15"/>
      <c r="J121" s="28"/>
    </row>
    <row r="122" spans="4:10" ht="15.75">
      <c r="D122" s="15"/>
      <c r="E122" s="15"/>
      <c r="F122" s="15"/>
      <c r="G122" s="15"/>
      <c r="H122" s="15"/>
      <c r="J122" s="28"/>
    </row>
    <row r="123" spans="4:10" ht="15.75">
      <c r="D123" s="15"/>
      <c r="E123" s="15"/>
      <c r="F123" s="15"/>
      <c r="G123" s="15"/>
      <c r="H123" s="15"/>
      <c r="J123" s="28"/>
    </row>
    <row r="124" spans="4:10" ht="15.75">
      <c r="D124" s="15"/>
      <c r="E124" s="15"/>
      <c r="F124" s="15"/>
      <c r="G124" s="15"/>
      <c r="H124" s="15"/>
      <c r="J124" s="28"/>
    </row>
    <row r="125" spans="4:10" ht="15.75">
      <c r="D125" s="15"/>
      <c r="E125" s="15"/>
      <c r="F125" s="15"/>
      <c r="G125" s="15"/>
      <c r="H125" s="15"/>
      <c r="J125" s="28"/>
    </row>
    <row r="126" spans="4:10" ht="15.75">
      <c r="D126" s="15"/>
      <c r="E126" s="15"/>
      <c r="F126" s="15"/>
      <c r="G126" s="15"/>
      <c r="H126" s="15"/>
      <c r="J126" s="28"/>
    </row>
    <row r="127" spans="4:10" ht="15.75">
      <c r="D127" s="15"/>
      <c r="E127" s="15"/>
      <c r="F127" s="15"/>
      <c r="G127" s="15"/>
      <c r="H127" s="15"/>
      <c r="J127" s="28"/>
    </row>
    <row r="128" spans="4:10" ht="15.75">
      <c r="D128" s="15"/>
      <c r="E128" s="15"/>
      <c r="F128" s="15"/>
      <c r="G128" s="15"/>
      <c r="H128" s="15"/>
      <c r="J128" s="28"/>
    </row>
    <row r="129" spans="4:10" ht="15.75">
      <c r="D129" s="15"/>
      <c r="E129" s="15"/>
      <c r="F129" s="15"/>
      <c r="G129" s="15"/>
      <c r="H129" s="15"/>
      <c r="J129" s="28"/>
    </row>
    <row r="130" spans="4:10" ht="15.75">
      <c r="D130" s="15"/>
      <c r="E130" s="15"/>
      <c r="F130" s="15"/>
      <c r="G130" s="15"/>
      <c r="H130" s="15"/>
      <c r="J130" s="28"/>
    </row>
    <row r="131" spans="4:10" ht="15.75">
      <c r="D131" s="15"/>
      <c r="E131" s="15"/>
      <c r="F131" s="15"/>
      <c r="G131" s="15"/>
      <c r="H131" s="15"/>
      <c r="J131" s="28"/>
    </row>
    <row r="132" spans="4:10" ht="15.75">
      <c r="D132" s="15"/>
      <c r="E132" s="15"/>
      <c r="F132" s="15"/>
      <c r="G132" s="15"/>
      <c r="H132" s="15"/>
      <c r="J132" s="28"/>
    </row>
    <row r="133" spans="4:10" ht="15.75">
      <c r="D133" s="15"/>
      <c r="E133" s="15"/>
      <c r="F133" s="15"/>
      <c r="G133" s="15"/>
      <c r="H133" s="15"/>
      <c r="J133" s="28"/>
    </row>
    <row r="134" spans="4:10" ht="15.75">
      <c r="D134" s="15"/>
      <c r="E134" s="15"/>
      <c r="F134" s="15"/>
      <c r="G134" s="15"/>
      <c r="H134" s="15"/>
      <c r="J134" s="28"/>
    </row>
    <row r="135" spans="4:10" ht="15.75">
      <c r="D135" s="15"/>
      <c r="E135" s="15"/>
      <c r="F135" s="15"/>
      <c r="G135" s="15"/>
      <c r="H135" s="15"/>
      <c r="J135" s="28"/>
    </row>
    <row r="136" spans="4:10" ht="15.75">
      <c r="D136" s="15"/>
      <c r="E136" s="15"/>
      <c r="F136" s="15"/>
      <c r="G136" s="15"/>
      <c r="H136" s="15"/>
      <c r="J136" s="28"/>
    </row>
    <row r="137" spans="4:10" ht="15.75">
      <c r="D137" s="15"/>
      <c r="E137" s="15"/>
      <c r="F137" s="15"/>
      <c r="G137" s="15"/>
      <c r="H137" s="15"/>
      <c r="J137" s="28"/>
    </row>
    <row r="138" spans="4:10" ht="15.75">
      <c r="D138" s="15"/>
      <c r="E138" s="15"/>
      <c r="F138" s="15"/>
      <c r="G138" s="15"/>
      <c r="H138" s="15"/>
      <c r="J138" s="28"/>
    </row>
    <row r="139" spans="4:10" ht="15.75">
      <c r="D139" s="15"/>
      <c r="E139" s="15"/>
      <c r="F139" s="15"/>
      <c r="G139" s="15"/>
      <c r="H139" s="15"/>
      <c r="J139" s="28"/>
    </row>
    <row r="140" spans="4:10" ht="15.75">
      <c r="D140" s="15"/>
      <c r="E140" s="15"/>
      <c r="F140" s="15"/>
      <c r="G140" s="15"/>
      <c r="H140" s="15"/>
      <c r="J140" s="28"/>
    </row>
    <row r="141" spans="4:10" ht="15.75">
      <c r="D141" s="15"/>
      <c r="E141" s="15"/>
      <c r="F141" s="15"/>
      <c r="G141" s="15"/>
      <c r="H141" s="15"/>
      <c r="J141" s="28"/>
    </row>
    <row r="142" spans="4:10" ht="15.75">
      <c r="D142" s="15"/>
      <c r="E142" s="15"/>
      <c r="F142" s="15"/>
      <c r="G142" s="15"/>
      <c r="H142" s="15"/>
      <c r="J142" s="28"/>
    </row>
    <row r="143" spans="4:10" ht="15.75">
      <c r="D143" s="15"/>
      <c r="E143" s="15"/>
      <c r="F143" s="15"/>
      <c r="G143" s="15"/>
      <c r="H143" s="15"/>
      <c r="J143" s="28"/>
    </row>
    <row r="144" spans="4:10" ht="15.75">
      <c r="D144" s="15"/>
      <c r="E144" s="15"/>
      <c r="F144" s="15"/>
      <c r="G144" s="15"/>
      <c r="H144" s="15"/>
      <c r="J144" s="28"/>
    </row>
    <row r="145" spans="4:8" ht="15.75">
      <c r="D145" s="15"/>
      <c r="E145" s="15"/>
      <c r="F145" s="15"/>
      <c r="G145" s="15"/>
      <c r="H145" s="15"/>
    </row>
    <row r="146" spans="4:8" ht="15.75">
      <c r="D146" s="15"/>
      <c r="E146" s="15"/>
      <c r="F146" s="15"/>
      <c r="G146" s="15"/>
      <c r="H146" s="15"/>
    </row>
    <row r="147" spans="4:8" ht="15.75">
      <c r="D147" s="15"/>
      <c r="E147" s="15"/>
      <c r="F147" s="15"/>
      <c r="G147" s="15"/>
      <c r="H147" s="15"/>
    </row>
    <row r="148" spans="4:8" ht="15.75">
      <c r="D148" s="15"/>
      <c r="E148" s="15"/>
      <c r="F148" s="15"/>
      <c r="G148" s="15"/>
      <c r="H148" s="15"/>
    </row>
    <row r="149" spans="4:8" ht="15.75">
      <c r="D149" s="15"/>
      <c r="E149" s="15"/>
      <c r="F149" s="15"/>
      <c r="G149" s="15"/>
      <c r="H149" s="15"/>
    </row>
    <row r="150" spans="4:8" ht="15.75">
      <c r="D150" s="15"/>
      <c r="E150" s="15"/>
      <c r="F150" s="15"/>
      <c r="G150" s="15"/>
      <c r="H150" s="15"/>
    </row>
    <row r="151" spans="4:8" ht="15.75">
      <c r="D151" s="15"/>
      <c r="E151" s="15"/>
      <c r="F151" s="15"/>
      <c r="G151" s="15"/>
      <c r="H151" s="15"/>
    </row>
    <row r="152" spans="4:8" ht="15.75">
      <c r="D152" s="15"/>
      <c r="E152" s="15"/>
      <c r="F152" s="15"/>
      <c r="G152" s="15"/>
      <c r="H152" s="15"/>
    </row>
  </sheetData>
  <mergeCells count="10">
    <mergeCell ref="B76:I77"/>
    <mergeCell ref="B69:C69"/>
    <mergeCell ref="B73:I74"/>
    <mergeCell ref="I19:I22"/>
    <mergeCell ref="D7:E7"/>
    <mergeCell ref="D8:E8"/>
    <mergeCell ref="G5:H5"/>
    <mergeCell ref="G6:H6"/>
    <mergeCell ref="G7:H7"/>
    <mergeCell ref="G8:H8"/>
  </mergeCells>
  <printOptions horizontalCentered="1"/>
  <pageMargins left="0.5" right="0.5" top="0.75" bottom="0.5" header="0.5" footer="0.5"/>
  <pageSetup horizontalDpi="600" verticalDpi="600" orientation="landscape" paperSize="9" scale="70" r:id="rId1"/>
  <rowBreaks count="1" manualBreakCount="1">
    <brk id="43" max="8"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Antah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L</dc:creator>
  <cp:keywords/>
  <dc:description/>
  <cp:lastModifiedBy>S0029TBS</cp:lastModifiedBy>
  <cp:lastPrinted>2006-01-06T08:57:12Z</cp:lastPrinted>
  <dcterms:created xsi:type="dcterms:W3CDTF">2005-02-28T03:28:47Z</dcterms:created>
  <dcterms:modified xsi:type="dcterms:W3CDTF">2006-01-06T09:04:47Z</dcterms:modified>
  <cp:category/>
  <cp:version/>
  <cp:contentType/>
  <cp:contentStatus/>
</cp:coreProperties>
</file>