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9690" windowHeight="5295" activeTab="0"/>
  </bookViews>
  <sheets>
    <sheet name="Eng" sheetId="1" r:id="rId1"/>
    <sheet name="SESC - E" sheetId="2" r:id="rId2"/>
    <sheet name="000" sheetId="3" state="veryHidden" r:id="rId3"/>
  </sheets>
  <definedNames/>
  <calcPr fullCalcOnLoad="1"/>
</workbook>
</file>

<file path=xl/sharedStrings.xml><?xml version="1.0" encoding="utf-8"?>
<sst xmlns="http://schemas.openxmlformats.org/spreadsheetml/2006/main" count="285" uniqueCount="178">
  <si>
    <t>-</t>
  </si>
  <si>
    <t>BALANCE SHEETS</t>
  </si>
  <si>
    <t>Consolidated</t>
  </si>
  <si>
    <t>The Company Only</t>
  </si>
  <si>
    <t>Note</t>
  </si>
  <si>
    <t xml:space="preserve">            ASSETS</t>
  </si>
  <si>
    <t>CURRENT ASSETS</t>
  </si>
  <si>
    <t xml:space="preserve">     Other current assets</t>
  </si>
  <si>
    <t xml:space="preserve">        Others</t>
  </si>
  <si>
    <t>TOTAL CURRENT ASSETS</t>
  </si>
  <si>
    <t>TOTAL ASSETS</t>
  </si>
  <si>
    <t>The accompanying notes are an integral part of the financial statements.</t>
  </si>
  <si>
    <t xml:space="preserve">     LIABILITIES AND SHAREHOLDERS' EQUITY</t>
  </si>
  <si>
    <t>CURRENT LIABILITIES</t>
  </si>
  <si>
    <t xml:space="preserve">     Current portion of long-term loans</t>
  </si>
  <si>
    <t xml:space="preserve">     Other current liabilities</t>
  </si>
  <si>
    <t>TOTAL CURRENT LIABILITIES</t>
  </si>
  <si>
    <t>TOTAL LIABILITIES</t>
  </si>
  <si>
    <t>SHAREHOLDERS' EQUITY</t>
  </si>
  <si>
    <t xml:space="preserve">     Share capital</t>
  </si>
  <si>
    <t>TOTAL SHAREHOLDERS' EQUITY</t>
  </si>
  <si>
    <t>TOTAL LIABILITIES AND SHAREHOLDERS' EQUITY</t>
  </si>
  <si>
    <t>DIRECTORS</t>
  </si>
  <si>
    <t>EARNINGS STATEMENTS</t>
  </si>
  <si>
    <t xml:space="preserve">        Interest expenses</t>
  </si>
  <si>
    <t>STATEMENTS OF CHANGES IN SHAREHOLDERS' EQUITY</t>
  </si>
  <si>
    <t>STATEMENTS OF CASH FLOWS</t>
  </si>
  <si>
    <t>Cash flows from (used in) operating activities</t>
  </si>
  <si>
    <t xml:space="preserve">        provided by (paid from) operating activities :-</t>
  </si>
  <si>
    <t xml:space="preserve">           Depreciation</t>
  </si>
  <si>
    <t xml:space="preserve">           Trade accounts receivable</t>
  </si>
  <si>
    <t xml:space="preserve">           Other current assets</t>
  </si>
  <si>
    <t xml:space="preserve">           Other assets</t>
  </si>
  <si>
    <t xml:space="preserve">           Other current liabilities</t>
  </si>
  <si>
    <t>Cash flows from (used in) investing activities</t>
  </si>
  <si>
    <t>STATEMENTS OF CASH FLOWS (Continued)</t>
  </si>
  <si>
    <t>Supplemental cash flows information :-</t>
  </si>
  <si>
    <t>NON-CURRENT ASSETS</t>
  </si>
  <si>
    <t xml:space="preserve">     Bank overdrafts and short-term loans from financial institutions</t>
  </si>
  <si>
    <t xml:space="preserve">     Current portion of liabilities under finance lease agreements</t>
  </si>
  <si>
    <t>Total</t>
  </si>
  <si>
    <t>Issued and</t>
  </si>
  <si>
    <t>share capital</t>
  </si>
  <si>
    <t>Cash flows from (used in) financing activities</t>
  </si>
  <si>
    <t xml:space="preserve">     Cash and cash equivalents</t>
  </si>
  <si>
    <t xml:space="preserve">     Long-term loans - net of current portion</t>
  </si>
  <si>
    <t>NON-CURRENT LIABILITIES</t>
  </si>
  <si>
    <t>TOTAL NON-CURRENT LIABILITIES</t>
  </si>
  <si>
    <t xml:space="preserve">           Trade accounts payable</t>
  </si>
  <si>
    <t>TOTAL NON-CURRENT ASSETS</t>
  </si>
  <si>
    <t xml:space="preserve">        Issued and fully paid</t>
  </si>
  <si>
    <t xml:space="preserve">        Registered</t>
  </si>
  <si>
    <t xml:space="preserve">     Pledged deposits with financial institutions</t>
  </si>
  <si>
    <t>(Unit : Thousand Baht)</t>
  </si>
  <si>
    <t>(Unaudited</t>
  </si>
  <si>
    <t>(Audited)</t>
  </si>
  <si>
    <t>but reviewed)</t>
  </si>
  <si>
    <t>31 December 2003</t>
  </si>
  <si>
    <t>(Unit : Thousand Baht except basic earnings per share expressed in Baht)</t>
  </si>
  <si>
    <t xml:space="preserve">              accounted for under equity method</t>
  </si>
  <si>
    <t xml:space="preserve">     Acquisition of fixed assets</t>
  </si>
  <si>
    <t xml:space="preserve">     Increase (decrease)  in bank overdrafts and short-term loans from</t>
  </si>
  <si>
    <t xml:space="preserve">       financial institutions</t>
  </si>
  <si>
    <t>Cash and cash equivalents at beginning of period</t>
  </si>
  <si>
    <t xml:space="preserve">     Cash paid during the period for</t>
  </si>
  <si>
    <t>BALANCE SHEETS (Continued)</t>
  </si>
  <si>
    <t>EASTERN WIRE PUBLIC COMPANY LIMITED AND ITS SUBSIDIARY</t>
  </si>
  <si>
    <t xml:space="preserve">          Subsidiary</t>
  </si>
  <si>
    <t xml:space="preserve">     Other non-current assets</t>
  </si>
  <si>
    <t xml:space="preserve">           27,936,744 ordinary shares of Baht 10 each</t>
  </si>
  <si>
    <t xml:space="preserve">     Discount on share capital</t>
  </si>
  <si>
    <t xml:space="preserve">     Trade accounts payable and notes payable</t>
  </si>
  <si>
    <t xml:space="preserve">        Accrued expenses</t>
  </si>
  <si>
    <t xml:space="preserve">     Current investments</t>
  </si>
  <si>
    <t xml:space="preserve">     Investment in subsidiary accounted</t>
  </si>
  <si>
    <t xml:space="preserve">        for under equity method</t>
  </si>
  <si>
    <t>5,10</t>
  </si>
  <si>
    <t xml:space="preserve">     Leasehold right - net</t>
  </si>
  <si>
    <t xml:space="preserve">          Property, plant and equipments unused, awaiting for sale</t>
  </si>
  <si>
    <t xml:space="preserve">          Assets awaiting for sale</t>
  </si>
  <si>
    <t xml:space="preserve">     Short-term loans from related company</t>
  </si>
  <si>
    <t>7,10</t>
  </si>
  <si>
    <t xml:space="preserve">     Liabilities under finance lease agreements - net </t>
  </si>
  <si>
    <t xml:space="preserve">        of current portion</t>
  </si>
  <si>
    <t xml:space="preserve">     Guaranty obligation from lawsuit</t>
  </si>
  <si>
    <t xml:space="preserve">     Surplus on shares capital decrease</t>
  </si>
  <si>
    <t xml:space="preserve">     Retained earnings</t>
  </si>
  <si>
    <t xml:space="preserve">          Unappropriated (deficit)</t>
  </si>
  <si>
    <t xml:space="preserve">           Inventories</t>
  </si>
  <si>
    <t xml:space="preserve">     Trade accounts receivable - net</t>
  </si>
  <si>
    <t xml:space="preserve">          Others -  net</t>
  </si>
  <si>
    <t xml:space="preserve">     Inventories - net</t>
  </si>
  <si>
    <t xml:space="preserve">     Property, plant and equipment - net</t>
  </si>
  <si>
    <t xml:space="preserve">     Technology know-how charged - net</t>
  </si>
  <si>
    <t xml:space="preserve">           Appropriated - statutory reserve</t>
  </si>
  <si>
    <t xml:space="preserve">     Proceeds from disposal of fixed assets</t>
  </si>
  <si>
    <t xml:space="preserve">     Advances for purchase of  inventories</t>
  </si>
  <si>
    <t>FOR THE SIX-MONTH PERIODS ENDED 30 JUNE 2004 AND 2003</t>
  </si>
  <si>
    <t>30 June 2004</t>
  </si>
  <si>
    <t xml:space="preserve">          Others</t>
  </si>
  <si>
    <t xml:space="preserve">           Bad debts received</t>
  </si>
  <si>
    <t xml:space="preserve">           Amortization of leasehold right</t>
  </si>
  <si>
    <t xml:space="preserve">           Disposal of technology know-how </t>
  </si>
  <si>
    <t xml:space="preserve">           Share of profit from investment in subsidiairy</t>
  </si>
  <si>
    <t xml:space="preserve">        Earnings (loss) from operation before changes in operating  </t>
  </si>
  <si>
    <t xml:space="preserve">           assets and liabilities</t>
  </si>
  <si>
    <t xml:space="preserve">     Decrease (increase) in operating assets</t>
  </si>
  <si>
    <t xml:space="preserve">     Increase (decrease) in operating liabilities</t>
  </si>
  <si>
    <t xml:space="preserve">     Net cash from (used in) operating activities </t>
  </si>
  <si>
    <t xml:space="preserve">        - before extraordinary item</t>
  </si>
  <si>
    <t xml:space="preserve">     Extraordinary item - Gain on debt restructuring</t>
  </si>
  <si>
    <t xml:space="preserve">     Net cash from (used in) operating activities</t>
  </si>
  <si>
    <t xml:space="preserve">     Increase in current investments</t>
  </si>
  <si>
    <t xml:space="preserve">     Increase in pledged deposits with financial institutions</t>
  </si>
  <si>
    <t xml:space="preserve">        Net cash from (used in) investing activities</t>
  </si>
  <si>
    <t xml:space="preserve">     Cash received from short-term loan from other party</t>
  </si>
  <si>
    <t xml:space="preserve">     Repayment of loans under debt restructuring</t>
  </si>
  <si>
    <t xml:space="preserve">     Cash received from long-term loans</t>
  </si>
  <si>
    <t xml:space="preserve">        Net cash from (used in) financing activities</t>
  </si>
  <si>
    <t>Net decrease in cash and cash equivalents</t>
  </si>
  <si>
    <t>FOR THE THREE-MONTH PERIODS ENDED 30 JUNE 2004 AND 2003</t>
  </si>
  <si>
    <t xml:space="preserve">EASTERN WIRE PUBLIC COMPANY LIMITED AND ITS SUBSIDIARY </t>
  </si>
  <si>
    <t>CONSOLIDATED/THE COMPANY ONLY</t>
  </si>
  <si>
    <t>Retained earnings</t>
  </si>
  <si>
    <t>paid up</t>
  </si>
  <si>
    <t xml:space="preserve">Discount </t>
  </si>
  <si>
    <t>Surplus on share</t>
  </si>
  <si>
    <t>Appropriated</t>
  </si>
  <si>
    <t>Unappropriated</t>
  </si>
  <si>
    <t>on share capital</t>
  </si>
  <si>
    <t>capital decrease</t>
  </si>
  <si>
    <t xml:space="preserve"> - statutory reserve</t>
  </si>
  <si>
    <t>(deficit)</t>
  </si>
  <si>
    <t>Balance as at 31 December 2002</t>
  </si>
  <si>
    <t>Balance as at 31 December 2003</t>
  </si>
  <si>
    <t>Net earnings for the period</t>
  </si>
  <si>
    <t>Balance as at 30 June 2003</t>
  </si>
  <si>
    <t>Balance as at 30 June 2004</t>
  </si>
  <si>
    <t>(UNAUDITED BUT REVIEWED)</t>
  </si>
  <si>
    <t xml:space="preserve">     Net earnings for the period</t>
  </si>
  <si>
    <t xml:space="preserve">     Adjustments to reconcile net  earnings to net cash</t>
  </si>
  <si>
    <t xml:space="preserve">        Corporate income tax</t>
  </si>
  <si>
    <t xml:space="preserve">     Sales</t>
  </si>
  <si>
    <t xml:space="preserve">     Other income</t>
  </si>
  <si>
    <t>REVENUES</t>
  </si>
  <si>
    <t>TOTAL REVENUES</t>
  </si>
  <si>
    <t>EXPENSES</t>
  </si>
  <si>
    <t xml:space="preserve">     Cost of sales</t>
  </si>
  <si>
    <t xml:space="preserve">     Selling and administrative expenses</t>
  </si>
  <si>
    <t xml:space="preserve">     Directors' remuneration</t>
  </si>
  <si>
    <t>TOTAL EXPENSES</t>
  </si>
  <si>
    <t>EARNINGS BEFORE INTEREST EXPENSES</t>
  </si>
  <si>
    <t>INTEREST EXPENSES</t>
  </si>
  <si>
    <t>EARNINGS FROM ORDINARY ACTIVITIES</t>
  </si>
  <si>
    <t>EXTRAORDINARY ITEM - GAIN ON DEBT RESTRUCTURING</t>
  </si>
  <si>
    <t>NET EARNINGS FOR THE PERIOD</t>
  </si>
  <si>
    <t>BASIC EARNINGS PER SHARE</t>
  </si>
  <si>
    <t xml:space="preserve">     Earnings from ordinary activities</t>
  </si>
  <si>
    <t xml:space="preserve">     Net earnings </t>
  </si>
  <si>
    <t xml:space="preserve">        Interest  income</t>
  </si>
  <si>
    <t xml:space="preserve">        Bad debts received</t>
  </si>
  <si>
    <t xml:space="preserve">        Share of profit from investment in subsidiary</t>
  </si>
  <si>
    <t xml:space="preserve">        Gain on disposal of fixed assets</t>
  </si>
  <si>
    <t xml:space="preserve">          accounted for under equity method</t>
  </si>
  <si>
    <t>.</t>
  </si>
  <si>
    <t xml:space="preserve">           Loss on impairment</t>
  </si>
  <si>
    <t xml:space="preserve">     Repayment of loans under finance lease agreement</t>
  </si>
  <si>
    <t xml:space="preserve">     Amount due from subsidiary</t>
  </si>
  <si>
    <t xml:space="preserve">     Long-term loans under debt restructuring </t>
  </si>
  <si>
    <t xml:space="preserve">           Gain on disposal of assets</t>
  </si>
  <si>
    <t xml:space="preserve">        Acquisition assets-financial lease</t>
  </si>
  <si>
    <t xml:space="preserve">     Non-cash transactions :-</t>
  </si>
  <si>
    <t xml:space="preserve">     Accounts reclassification</t>
  </si>
  <si>
    <t xml:space="preserve">        Acquisition of assets-financial lease agreement</t>
  </si>
  <si>
    <t>Cash and cash equivalents at end of period</t>
  </si>
  <si>
    <t xml:space="preserve">        Short-term loan from related company (Note 3)</t>
  </si>
  <si>
    <t xml:space="preserve">     Short-term loan from other partirs</t>
  </si>
  <si>
    <t xml:space="preserve">        Security deposits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</si>
</sst>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&quot;฿&quot;#,##0;\-&quot;฿&quot;#,##0"/>
    <numFmt numFmtId="175" formatCode="&quot;฿&quot;#,##0;[Red]\-&quot;฿&quot;#,##0"/>
    <numFmt numFmtId="176" formatCode="&quot;฿&quot;#,##0.00;\-&quot;฿&quot;#,##0.00"/>
    <numFmt numFmtId="177" formatCode="&quot;฿&quot;#,##0.00;[Red]\-&quot;฿&quot;#,##0.00"/>
    <numFmt numFmtId="178" formatCode="_-&quot;฿&quot;* #,##0_-;\-&quot;฿&quot;* #,##0_-;_-&quot;฿&quot;* &quot;-&quot;_-;_-@_-"/>
    <numFmt numFmtId="179" formatCode="_-* #,##0_-;\-* #,##0_-;_-* &quot;-&quot;_-;_-@_-"/>
    <numFmt numFmtId="180" formatCode="_-&quot;฿&quot;* #,##0.00_-;\-&quot;฿&quot;* #,##0.00_-;_-&quot;฿&quot;* &quot;-&quot;??_-;_-@_-"/>
    <numFmt numFmtId="181" formatCode="_-* #,##0.00_-;\-* #,##0.00_-;_-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_(* #,##0.0_);_(* \(#,##0.0\);_(* &quot;-&quot;??_);_(@_)"/>
    <numFmt numFmtId="193" formatCode="#,##0.0_);\(#,##0.0\)"/>
    <numFmt numFmtId="194" formatCode="#,##0.0_);[Red]\(#,##0.0\)"/>
  </numFmts>
  <fonts count="16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sz val="16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2" applyNumberFormat="0" applyFill="0" applyAlignment="0" applyProtection="0"/>
  </cellStyleXfs>
  <cellXfs count="87">
    <xf numFmtId="0" fontId="0" fillId="0" borderId="0" xfId="0" applyAlignment="1">
      <alignment/>
    </xf>
    <xf numFmtId="37" fontId="9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>
      <alignment horizontal="centerContinuous"/>
    </xf>
    <xf numFmtId="37" fontId="9" fillId="0" borderId="0" xfId="0" applyNumberFormat="1" applyFont="1" applyAlignment="1">
      <alignment vertical="center"/>
    </xf>
    <xf numFmtId="37" fontId="9" fillId="0" borderId="0" xfId="0" applyNumberFormat="1" applyFont="1" applyAlignment="1" quotePrefix="1">
      <alignment horizontal="centerContinuous" vertical="center"/>
    </xf>
    <xf numFmtId="37" fontId="10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37" fontId="12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37" fontId="9" fillId="0" borderId="0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horizontal="right" vertical="center"/>
    </xf>
    <xf numFmtId="37" fontId="12" fillId="0" borderId="0" xfId="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37" fontId="11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37" fontId="9" fillId="0" borderId="3" xfId="0" applyNumberFormat="1" applyFont="1" applyBorder="1" applyAlignment="1">
      <alignment vertical="center"/>
    </xf>
    <xf numFmtId="37" fontId="13" fillId="0" borderId="0" xfId="0" applyNumberFormat="1" applyFont="1" applyAlignment="1">
      <alignment horizontal="left" vertical="center"/>
    </xf>
    <xf numFmtId="37" fontId="13" fillId="0" borderId="0" xfId="0" applyNumberFormat="1" applyFont="1" applyAlignment="1">
      <alignment horizontal="centerContinuous" vertical="center"/>
    </xf>
    <xf numFmtId="37" fontId="13" fillId="0" borderId="0" xfId="0" applyNumberFormat="1" applyFont="1" applyAlignment="1">
      <alignment horizontal="centerContinuous"/>
    </xf>
    <xf numFmtId="37" fontId="13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37" fontId="13" fillId="0" borderId="0" xfId="0" applyNumberFormat="1" applyFont="1" applyAlignment="1">
      <alignment horizontal="right" vertical="center"/>
    </xf>
    <xf numFmtId="37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37" fontId="1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37" fontId="13" fillId="0" borderId="0" xfId="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/>
    </xf>
    <xf numFmtId="37" fontId="15" fillId="0" borderId="0" xfId="0" applyNumberFormat="1" applyFont="1" applyAlignment="1">
      <alignment vertical="center"/>
    </xf>
    <xf numFmtId="191" fontId="9" fillId="0" borderId="0" xfId="0" applyNumberFormat="1" applyFont="1" applyAlignment="1">
      <alignment horizontal="center" vertical="center"/>
    </xf>
    <xf numFmtId="191" fontId="9" fillId="0" borderId="0" xfId="0" applyNumberFormat="1" applyFont="1" applyBorder="1" applyAlignment="1">
      <alignment horizontal="center" vertical="center"/>
    </xf>
    <xf numFmtId="191" fontId="9" fillId="0" borderId="4" xfId="0" applyNumberFormat="1" applyFont="1" applyBorder="1" applyAlignment="1">
      <alignment horizontal="center" vertical="center"/>
    </xf>
    <xf numFmtId="191" fontId="9" fillId="0" borderId="5" xfId="0" applyNumberFormat="1" applyFont="1" applyBorder="1" applyAlignment="1">
      <alignment horizontal="center" vertical="center"/>
    </xf>
    <xf numFmtId="191" fontId="9" fillId="0" borderId="6" xfId="0" applyNumberFormat="1" applyFont="1" applyBorder="1" applyAlignment="1">
      <alignment horizontal="center" vertical="center"/>
    </xf>
    <xf numFmtId="191" fontId="9" fillId="0" borderId="7" xfId="0" applyNumberFormat="1" applyFont="1" applyBorder="1" applyAlignment="1">
      <alignment horizontal="center" vertical="center"/>
    </xf>
    <xf numFmtId="191" fontId="13" fillId="0" borderId="0" xfId="0" applyNumberFormat="1" applyFont="1" applyAlignment="1">
      <alignment horizontal="center" vertical="center"/>
    </xf>
    <xf numFmtId="191" fontId="13" fillId="0" borderId="0" xfId="0" applyNumberFormat="1" applyFont="1" applyBorder="1" applyAlignment="1">
      <alignment horizontal="center" vertical="center"/>
    </xf>
    <xf numFmtId="191" fontId="13" fillId="0" borderId="7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38" fontId="9" fillId="0" borderId="0" xfId="0" applyNumberFormat="1" applyFont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38" fontId="11" fillId="0" borderId="0" xfId="0" applyNumberFormat="1" applyFont="1" applyAlignment="1">
      <alignment horizontal="center" vertical="center"/>
    </xf>
    <xf numFmtId="16" fontId="11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quotePrefix="1">
      <alignment horizontal="center" vertical="center"/>
    </xf>
    <xf numFmtId="38" fontId="12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38" fontId="9" fillId="0" borderId="0" xfId="0" applyNumberFormat="1" applyFont="1" applyAlignment="1" quotePrefix="1">
      <alignment horizontal="centerContinuous" vertical="center"/>
    </xf>
    <xf numFmtId="38" fontId="9" fillId="0" borderId="0" xfId="0" applyNumberFormat="1" applyFont="1" applyAlignment="1">
      <alignment horizontal="center" vertical="center"/>
    </xf>
    <xf numFmtId="38" fontId="9" fillId="0" borderId="0" xfId="0" applyNumberFormat="1" applyFont="1" applyAlignment="1" quotePrefix="1">
      <alignment horizontal="left" vertical="center"/>
    </xf>
    <xf numFmtId="38" fontId="9" fillId="0" borderId="0" xfId="0" applyNumberFormat="1" applyFont="1" applyAlignment="1">
      <alignment horizontal="left" vertical="center"/>
    </xf>
    <xf numFmtId="38" fontId="9" fillId="0" borderId="0" xfId="18" applyNumberFormat="1" applyFont="1" applyBorder="1" applyAlignment="1">
      <alignment horizontal="right" vertical="center"/>
    </xf>
    <xf numFmtId="38" fontId="9" fillId="0" borderId="0" xfId="18" applyNumberFormat="1" applyFont="1" applyAlignment="1">
      <alignment horizontal="right" vertical="center"/>
    </xf>
    <xf numFmtId="191" fontId="9" fillId="0" borderId="0" xfId="0" applyNumberFormat="1" applyFont="1" applyAlignment="1">
      <alignment horizontal="center"/>
    </xf>
    <xf numFmtId="191" fontId="9" fillId="0" borderId="0" xfId="0" applyNumberFormat="1" applyFont="1" applyAlignment="1">
      <alignment vertical="center"/>
    </xf>
    <xf numFmtId="191" fontId="9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 vertical="center"/>
    </xf>
    <xf numFmtId="38" fontId="12" fillId="0" borderId="0" xfId="0" applyNumberFormat="1" applyFont="1" applyAlignment="1" quotePrefix="1">
      <alignment horizontal="center" vertical="center"/>
    </xf>
    <xf numFmtId="194" fontId="12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43" fontId="9" fillId="0" borderId="4" xfId="0" applyNumberFormat="1" applyFont="1" applyBorder="1" applyAlignment="1">
      <alignment horizontal="center" vertical="center"/>
    </xf>
    <xf numFmtId="43" fontId="9" fillId="0" borderId="5" xfId="18" applyNumberFormat="1" applyFont="1" applyBorder="1" applyAlignment="1">
      <alignment horizontal="center" vertical="center"/>
    </xf>
    <xf numFmtId="43" fontId="9" fillId="0" borderId="0" xfId="18" applyNumberFormat="1" applyFont="1" applyAlignment="1">
      <alignment horizontal="center" vertical="center"/>
    </xf>
    <xf numFmtId="37" fontId="11" fillId="0" borderId="0" xfId="0" applyNumberFormat="1" applyFont="1" applyAlignment="1">
      <alignment horizontal="center" vertical="center"/>
    </xf>
    <xf numFmtId="193" fontId="12" fillId="0" borderId="0" xfId="0" applyNumberFormat="1" applyFont="1" applyAlignment="1">
      <alignment horizontal="center" vertical="center"/>
    </xf>
    <xf numFmtId="191" fontId="13" fillId="0" borderId="0" xfId="26" applyNumberFormat="1" applyFont="1" applyAlignment="1">
      <alignment horizontal="center" vertical="center"/>
    </xf>
    <xf numFmtId="38" fontId="9" fillId="0" borderId="0" xfId="0" applyNumberFormat="1" applyFont="1" applyAlignment="1">
      <alignment horizontal="right" vertical="center"/>
    </xf>
    <xf numFmtId="39" fontId="9" fillId="0" borderId="0" xfId="18" applyNumberFormat="1" applyFont="1" applyBorder="1" applyAlignment="1">
      <alignment horizontal="right" vertical="center"/>
    </xf>
    <xf numFmtId="39" fontId="9" fillId="0" borderId="0" xfId="18" applyNumberFormat="1" applyFont="1" applyAlignment="1">
      <alignment horizontal="right" vertical="center"/>
    </xf>
    <xf numFmtId="37" fontId="9" fillId="0" borderId="0" xfId="18" applyNumberFormat="1" applyFont="1" applyAlignment="1">
      <alignment horizontal="right" vertical="center"/>
    </xf>
    <xf numFmtId="39" fontId="9" fillId="0" borderId="5" xfId="18" applyNumberFormat="1" applyFont="1" applyBorder="1" applyAlignment="1">
      <alignment horizontal="right" vertical="center"/>
    </xf>
    <xf numFmtId="37" fontId="9" fillId="0" borderId="6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37" fontId="13" fillId="0" borderId="4" xfId="0" applyNumberFormat="1" applyFont="1" applyBorder="1" applyAlignment="1">
      <alignment horizontal="center" vertical="center"/>
    </xf>
    <xf numFmtId="37" fontId="15" fillId="0" borderId="4" xfId="0" applyNumberFormat="1" applyFont="1" applyBorder="1" applyAlignment="1">
      <alignment horizontal="center" vertical="center"/>
    </xf>
    <xf numFmtId="37" fontId="13" fillId="0" borderId="0" xfId="0" applyNumberFormat="1" applyFont="1" applyAlignment="1">
      <alignment horizontal="center" vertical="center"/>
    </xf>
  </cellXfs>
  <cellStyles count="15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Grey" xfId="22"/>
    <cellStyle name="Input [yellow]" xfId="23"/>
    <cellStyle name="no dec" xfId="24"/>
    <cellStyle name="Normal - Style1" xfId="25"/>
    <cellStyle name="Percent" xfId="26"/>
    <cellStyle name="Percent [2]" xfId="27"/>
    <cellStyle name="Quantit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48200" y="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48200" y="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514725" y="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14725" y="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514725" y="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14725" y="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514725" y="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514725" y="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showGridLines="0" tabSelected="1" zoomScale="80" zoomScaleNormal="80" workbookViewId="0" topLeftCell="A43">
      <selection activeCell="A50" sqref="A50"/>
    </sheetView>
  </sheetViews>
  <sheetFormatPr defaultColWidth="9.00390625" defaultRowHeight="24" customHeight="1"/>
  <cols>
    <col min="1" max="1" width="57.875" style="3" customWidth="1"/>
    <col min="2" max="2" width="8.00390625" style="3" customWidth="1"/>
    <col min="3" max="3" width="1.875" style="3" customWidth="1"/>
    <col min="4" max="4" width="14.375" style="3" customWidth="1"/>
    <col min="5" max="5" width="1.875" style="3" customWidth="1"/>
    <col min="6" max="6" width="14.375" style="3" customWidth="1"/>
    <col min="7" max="7" width="1.875" style="3" customWidth="1"/>
    <col min="8" max="8" width="14.375" style="3" customWidth="1"/>
    <col min="9" max="9" width="1.875" style="3" customWidth="1"/>
    <col min="10" max="10" width="14.375" style="3" customWidth="1"/>
    <col min="11" max="16384" width="10.875" style="3" customWidth="1"/>
  </cols>
  <sheetData>
    <row r="1" spans="1:10" s="47" customFormat="1" ht="19.5" customHeight="1">
      <c r="A1" s="45" t="s">
        <v>66</v>
      </c>
      <c r="B1" s="45"/>
      <c r="C1" s="46"/>
      <c r="D1" s="45"/>
      <c r="E1" s="45"/>
      <c r="F1" s="45"/>
      <c r="G1" s="45"/>
      <c r="H1" s="45"/>
      <c r="I1" s="45"/>
      <c r="J1" s="45"/>
    </row>
    <row r="2" spans="1:10" s="47" customFormat="1" ht="19.5" customHeight="1">
      <c r="A2" s="45" t="s">
        <v>1</v>
      </c>
      <c r="B2" s="45"/>
      <c r="C2" s="46"/>
      <c r="D2" s="45"/>
      <c r="E2" s="45"/>
      <c r="F2" s="45"/>
      <c r="G2" s="45"/>
      <c r="H2" s="45"/>
      <c r="I2" s="45"/>
      <c r="J2" s="45"/>
    </row>
    <row r="3" spans="1:10" s="47" customFormat="1" ht="19.5" customHeight="1">
      <c r="A3" s="45" t="s">
        <v>53</v>
      </c>
      <c r="B3" s="45"/>
      <c r="C3" s="46"/>
      <c r="D3" s="45"/>
      <c r="E3" s="45"/>
      <c r="F3" s="45"/>
      <c r="G3" s="45"/>
      <c r="H3" s="45"/>
      <c r="I3" s="45"/>
      <c r="J3" s="45"/>
    </row>
    <row r="4" spans="4:10" s="48" customFormat="1" ht="19.5" customHeight="1">
      <c r="D4" s="49"/>
      <c r="E4" s="49" t="s">
        <v>2</v>
      </c>
      <c r="F4" s="49"/>
      <c r="G4" s="50"/>
      <c r="H4" s="49"/>
      <c r="I4" s="49" t="s">
        <v>3</v>
      </c>
      <c r="J4" s="49"/>
    </row>
    <row r="5" spans="2:10" s="47" customFormat="1" ht="19.5" customHeight="1">
      <c r="B5" s="51" t="s">
        <v>4</v>
      </c>
      <c r="D5" s="52" t="s">
        <v>98</v>
      </c>
      <c r="E5" s="53"/>
      <c r="F5" s="54" t="s">
        <v>57</v>
      </c>
      <c r="G5" s="8"/>
      <c r="H5" s="52" t="s">
        <v>98</v>
      </c>
      <c r="I5" s="53"/>
      <c r="J5" s="54" t="s">
        <v>57</v>
      </c>
    </row>
    <row r="6" spans="4:10" s="47" customFormat="1" ht="19.5" customHeight="1">
      <c r="D6" s="53" t="s">
        <v>54</v>
      </c>
      <c r="E6" s="53"/>
      <c r="F6" s="53" t="s">
        <v>55</v>
      </c>
      <c r="G6" s="8"/>
      <c r="H6" s="53" t="s">
        <v>54</v>
      </c>
      <c r="I6" s="53"/>
      <c r="J6" s="53" t="s">
        <v>55</v>
      </c>
    </row>
    <row r="7" spans="2:10" s="47" customFormat="1" ht="19.5" customHeight="1">
      <c r="B7" s="55"/>
      <c r="D7" s="53" t="s">
        <v>56</v>
      </c>
      <c r="E7" s="56"/>
      <c r="F7" s="53"/>
      <c r="G7" s="8"/>
      <c r="H7" s="53" t="s">
        <v>56</v>
      </c>
      <c r="I7" s="56"/>
      <c r="J7" s="53"/>
    </row>
    <row r="8" ht="24" customHeight="1">
      <c r="A8" s="3" t="s">
        <v>5</v>
      </c>
    </row>
    <row r="9" ht="24" customHeight="1">
      <c r="A9" s="3" t="s">
        <v>6</v>
      </c>
    </row>
    <row r="10" spans="1:10" ht="24" customHeight="1">
      <c r="A10" s="3" t="s">
        <v>44</v>
      </c>
      <c r="B10" s="9"/>
      <c r="D10" s="36">
        <v>21209</v>
      </c>
      <c r="E10" s="36"/>
      <c r="F10" s="36">
        <v>40006</v>
      </c>
      <c r="G10" s="36"/>
      <c r="H10" s="36">
        <v>325</v>
      </c>
      <c r="I10" s="36"/>
      <c r="J10" s="36">
        <v>31088</v>
      </c>
    </row>
    <row r="11" spans="1:10" ht="24" customHeight="1">
      <c r="A11" s="3" t="s">
        <v>73</v>
      </c>
      <c r="B11" s="9"/>
      <c r="D11" s="36">
        <v>5124</v>
      </c>
      <c r="E11" s="36"/>
      <c r="F11" s="36">
        <v>4942</v>
      </c>
      <c r="G11" s="36"/>
      <c r="H11" s="36">
        <v>57</v>
      </c>
      <c r="I11" s="36"/>
      <c r="J11" s="36">
        <v>56</v>
      </c>
    </row>
    <row r="12" spans="1:10" ht="24" customHeight="1">
      <c r="A12" s="10" t="s">
        <v>89</v>
      </c>
      <c r="B12" s="9"/>
      <c r="D12" s="36"/>
      <c r="E12" s="36"/>
      <c r="F12" s="36"/>
      <c r="G12" s="36"/>
      <c r="H12" s="36"/>
      <c r="I12" s="36"/>
      <c r="J12" s="36"/>
    </row>
    <row r="13" spans="1:10" ht="24" customHeight="1">
      <c r="A13" s="10" t="s">
        <v>67</v>
      </c>
      <c r="B13" s="9"/>
      <c r="D13" s="37">
        <v>0</v>
      </c>
      <c r="E13" s="36"/>
      <c r="F13" s="37">
        <v>0</v>
      </c>
      <c r="G13" s="36"/>
      <c r="H13" s="37">
        <v>0</v>
      </c>
      <c r="I13" s="36"/>
      <c r="J13" s="36">
        <v>6047</v>
      </c>
    </row>
    <row r="14" spans="1:10" ht="24" customHeight="1">
      <c r="A14" s="10" t="s">
        <v>90</v>
      </c>
      <c r="B14" s="9">
        <v>2</v>
      </c>
      <c r="D14" s="36">
        <v>178177</v>
      </c>
      <c r="E14" s="36"/>
      <c r="F14" s="36">
        <v>157701</v>
      </c>
      <c r="G14" s="36"/>
      <c r="H14" s="36">
        <v>92</v>
      </c>
      <c r="I14" s="36"/>
      <c r="J14" s="36">
        <v>112</v>
      </c>
    </row>
    <row r="15" spans="1:10" ht="24" customHeight="1">
      <c r="A15" s="10" t="s">
        <v>167</v>
      </c>
      <c r="B15" s="9"/>
      <c r="D15" s="37">
        <v>0</v>
      </c>
      <c r="E15" s="36"/>
      <c r="F15" s="37">
        <v>0</v>
      </c>
      <c r="G15" s="36"/>
      <c r="H15" s="36">
        <v>645</v>
      </c>
      <c r="I15" s="36"/>
      <c r="J15" s="37">
        <v>0</v>
      </c>
    </row>
    <row r="16" spans="1:10" ht="24" customHeight="1">
      <c r="A16" s="3" t="s">
        <v>91</v>
      </c>
      <c r="B16" s="9"/>
      <c r="D16" s="37">
        <v>117007</v>
      </c>
      <c r="E16" s="36"/>
      <c r="F16" s="37">
        <v>56152</v>
      </c>
      <c r="G16" s="36"/>
      <c r="H16" s="37">
        <v>0</v>
      </c>
      <c r="I16" s="36"/>
      <c r="J16" s="37">
        <v>0</v>
      </c>
    </row>
    <row r="17" spans="1:10" ht="24" customHeight="1">
      <c r="A17" s="3" t="s">
        <v>96</v>
      </c>
      <c r="B17" s="9"/>
      <c r="D17" s="37">
        <v>7794</v>
      </c>
      <c r="E17" s="36"/>
      <c r="F17" s="37">
        <v>2036</v>
      </c>
      <c r="G17" s="36"/>
      <c r="H17" s="37">
        <v>0</v>
      </c>
      <c r="I17" s="36"/>
      <c r="J17" s="37">
        <v>0</v>
      </c>
    </row>
    <row r="18" spans="1:10" ht="24" customHeight="1">
      <c r="A18" s="3" t="s">
        <v>7</v>
      </c>
      <c r="B18" s="14"/>
      <c r="C18" s="12"/>
      <c r="D18" s="38">
        <v>2646</v>
      </c>
      <c r="E18" s="37"/>
      <c r="F18" s="38">
        <v>3905</v>
      </c>
      <c r="G18" s="37"/>
      <c r="H18" s="38">
        <v>1088</v>
      </c>
      <c r="I18" s="37"/>
      <c r="J18" s="38">
        <v>1341</v>
      </c>
    </row>
    <row r="19" spans="1:10" ht="24" customHeight="1">
      <c r="A19" s="3" t="s">
        <v>9</v>
      </c>
      <c r="B19" s="9"/>
      <c r="D19" s="40">
        <f>SUM(D10:D18)</f>
        <v>331957</v>
      </c>
      <c r="E19" s="36"/>
      <c r="F19" s="40">
        <f>SUM(F10:F18)</f>
        <v>264742</v>
      </c>
      <c r="G19" s="36"/>
      <c r="H19" s="40">
        <f>SUM(H10:H18)</f>
        <v>2207</v>
      </c>
      <c r="I19" s="36"/>
      <c r="J19" s="40">
        <f>SUM(J10:J18)</f>
        <v>38644</v>
      </c>
    </row>
    <row r="20" spans="1:10" ht="24" customHeight="1">
      <c r="A20" s="3" t="s">
        <v>37</v>
      </c>
      <c r="B20" s="9"/>
      <c r="D20" s="36"/>
      <c r="E20" s="36"/>
      <c r="F20" s="36"/>
      <c r="G20" s="36"/>
      <c r="H20" s="36"/>
      <c r="I20" s="36"/>
      <c r="J20" s="36"/>
    </row>
    <row r="21" spans="1:10" ht="24" customHeight="1">
      <c r="A21" s="3" t="s">
        <v>52</v>
      </c>
      <c r="B21" s="9">
        <v>10</v>
      </c>
      <c r="D21" s="36">
        <v>34675</v>
      </c>
      <c r="E21" s="36"/>
      <c r="F21" s="36">
        <v>32382</v>
      </c>
      <c r="G21" s="36"/>
      <c r="H21" s="36">
        <v>300</v>
      </c>
      <c r="I21" s="36"/>
      <c r="J21" s="36">
        <v>300</v>
      </c>
    </row>
    <row r="22" ht="24" customHeight="1">
      <c r="A22" s="3" t="s">
        <v>74</v>
      </c>
    </row>
    <row r="23" spans="1:10" ht="24" customHeight="1">
      <c r="A23" s="3" t="s">
        <v>75</v>
      </c>
      <c r="B23" s="9">
        <v>4</v>
      </c>
      <c r="D23" s="36">
        <v>0</v>
      </c>
      <c r="E23" s="36"/>
      <c r="F23" s="36">
        <v>0</v>
      </c>
      <c r="G23" s="36"/>
      <c r="H23" s="36">
        <v>196230</v>
      </c>
      <c r="I23" s="36"/>
      <c r="J23" s="36">
        <v>91987</v>
      </c>
    </row>
    <row r="24" spans="1:10" ht="24" customHeight="1">
      <c r="A24" s="3" t="s">
        <v>92</v>
      </c>
      <c r="B24" s="9" t="s">
        <v>76</v>
      </c>
      <c r="D24" s="36">
        <v>190587</v>
      </c>
      <c r="E24" s="36"/>
      <c r="F24" s="36">
        <v>213954</v>
      </c>
      <c r="G24" s="36"/>
      <c r="H24" s="36">
        <v>815</v>
      </c>
      <c r="I24" s="36"/>
      <c r="J24" s="36">
        <v>1565</v>
      </c>
    </row>
    <row r="25" spans="1:10" ht="24" customHeight="1">
      <c r="A25" s="3" t="s">
        <v>77</v>
      </c>
      <c r="B25" s="9"/>
      <c r="D25" s="36">
        <v>5613</v>
      </c>
      <c r="E25" s="36"/>
      <c r="F25" s="36">
        <v>5787</v>
      </c>
      <c r="G25" s="36"/>
      <c r="H25" s="36">
        <v>0</v>
      </c>
      <c r="I25" s="36"/>
      <c r="J25" s="36">
        <v>0</v>
      </c>
    </row>
    <row r="26" spans="1:10" ht="24" customHeight="1">
      <c r="A26" s="3" t="s">
        <v>93</v>
      </c>
      <c r="B26" s="9"/>
      <c r="D26" s="36">
        <v>0</v>
      </c>
      <c r="E26" s="36"/>
      <c r="F26" s="36">
        <v>4791</v>
      </c>
      <c r="G26" s="36"/>
      <c r="H26" s="36">
        <v>0</v>
      </c>
      <c r="I26" s="36"/>
      <c r="J26" s="36">
        <v>0</v>
      </c>
    </row>
    <row r="27" spans="1:10" ht="24" customHeight="1">
      <c r="A27" s="3" t="s">
        <v>68</v>
      </c>
      <c r="B27" s="9"/>
      <c r="E27" s="36"/>
      <c r="F27" s="36"/>
      <c r="G27" s="36"/>
      <c r="H27" s="36"/>
      <c r="I27" s="36"/>
      <c r="J27" s="36"/>
    </row>
    <row r="28" spans="1:10" ht="24" customHeight="1">
      <c r="A28" s="3" t="s">
        <v>78</v>
      </c>
      <c r="B28" s="9">
        <v>5</v>
      </c>
      <c r="D28" s="36">
        <v>1835</v>
      </c>
      <c r="E28" s="36"/>
      <c r="F28" s="36">
        <v>44017</v>
      </c>
      <c r="G28" s="36"/>
      <c r="H28" s="36">
        <v>1835</v>
      </c>
      <c r="I28" s="36"/>
      <c r="J28" s="36">
        <v>44017</v>
      </c>
    </row>
    <row r="29" spans="1:10" ht="24" customHeight="1">
      <c r="A29" s="3" t="s">
        <v>79</v>
      </c>
      <c r="B29" s="9"/>
      <c r="D29" s="36">
        <v>8188</v>
      </c>
      <c r="E29" s="36"/>
      <c r="F29" s="36">
        <v>8228</v>
      </c>
      <c r="G29" s="36"/>
      <c r="H29" s="36">
        <v>8188</v>
      </c>
      <c r="I29" s="36"/>
      <c r="J29" s="36">
        <v>8228</v>
      </c>
    </row>
    <row r="30" spans="1:10" ht="24" customHeight="1">
      <c r="A30" s="3" t="s">
        <v>99</v>
      </c>
      <c r="B30" s="9"/>
      <c r="D30" s="38">
        <v>1863</v>
      </c>
      <c r="E30" s="36"/>
      <c r="F30" s="38">
        <v>1085</v>
      </c>
      <c r="G30" s="36"/>
      <c r="H30" s="38">
        <v>557</v>
      </c>
      <c r="I30" s="36"/>
      <c r="J30" s="38">
        <v>689</v>
      </c>
    </row>
    <row r="31" spans="1:10" ht="24" customHeight="1">
      <c r="A31" s="3" t="s">
        <v>49</v>
      </c>
      <c r="B31" s="9"/>
      <c r="D31" s="36">
        <f>SUM(D21:D30)</f>
        <v>242761</v>
      </c>
      <c r="E31" s="36"/>
      <c r="F31" s="36">
        <f>SUM(F21:F30)</f>
        <v>310244</v>
      </c>
      <c r="G31" s="36"/>
      <c r="H31" s="36">
        <f>SUM(H21:H30)</f>
        <v>207925</v>
      </c>
      <c r="I31" s="36"/>
      <c r="J31" s="36">
        <f>SUM(J21:J30)</f>
        <v>146786</v>
      </c>
    </row>
    <row r="32" spans="1:10" ht="24" customHeight="1" thickBot="1">
      <c r="A32" s="3" t="s">
        <v>10</v>
      </c>
      <c r="B32" s="9"/>
      <c r="D32" s="41">
        <f>SUM(D19,D31)</f>
        <v>574718</v>
      </c>
      <c r="E32" s="36"/>
      <c r="F32" s="41">
        <f>SUM(F19,F31)</f>
        <v>574986</v>
      </c>
      <c r="G32" s="36"/>
      <c r="H32" s="41">
        <f>SUM(H19+H31)</f>
        <v>210132</v>
      </c>
      <c r="I32" s="36"/>
      <c r="J32" s="41">
        <f>SUM(J19+J31)</f>
        <v>185430</v>
      </c>
    </row>
    <row r="33" spans="2:10" ht="24" customHeight="1" thickTop="1">
      <c r="B33" s="9"/>
      <c r="D33" s="12"/>
      <c r="F33" s="12"/>
      <c r="H33" s="12"/>
      <c r="J33" s="12"/>
    </row>
    <row r="34" spans="2:10" ht="24" customHeight="1">
      <c r="B34" s="9"/>
      <c r="D34" s="12"/>
      <c r="F34" s="12"/>
      <c r="H34" s="12"/>
      <c r="J34" s="12"/>
    </row>
    <row r="35" ht="24" customHeight="1">
      <c r="A35" s="3" t="s">
        <v>11</v>
      </c>
    </row>
    <row r="36" spans="1:10" s="47" customFormat="1" ht="19.5" customHeight="1">
      <c r="A36" s="45" t="s">
        <v>66</v>
      </c>
      <c r="B36" s="45"/>
      <c r="C36" s="46"/>
      <c r="D36" s="45"/>
      <c r="E36" s="45"/>
      <c r="F36" s="45"/>
      <c r="G36" s="45"/>
      <c r="H36" s="45"/>
      <c r="I36" s="45"/>
      <c r="J36" s="45"/>
    </row>
    <row r="37" spans="1:10" s="47" customFormat="1" ht="19.5" customHeight="1">
      <c r="A37" s="45" t="s">
        <v>65</v>
      </c>
      <c r="B37" s="45"/>
      <c r="C37" s="46"/>
      <c r="D37" s="45"/>
      <c r="E37" s="45"/>
      <c r="F37" s="45"/>
      <c r="G37" s="45"/>
      <c r="H37" s="45"/>
      <c r="I37" s="45"/>
      <c r="J37" s="45"/>
    </row>
    <row r="38" spans="1:10" s="47" customFormat="1" ht="19.5" customHeight="1">
      <c r="A38" s="45" t="s">
        <v>53</v>
      </c>
      <c r="B38" s="45"/>
      <c r="C38" s="46"/>
      <c r="D38" s="45"/>
      <c r="E38" s="45"/>
      <c r="F38" s="45"/>
      <c r="G38" s="45"/>
      <c r="H38" s="45"/>
      <c r="I38" s="45"/>
      <c r="J38" s="45"/>
    </row>
    <row r="39" spans="4:10" s="48" customFormat="1" ht="19.5" customHeight="1">
      <c r="D39" s="49"/>
      <c r="E39" s="49" t="s">
        <v>2</v>
      </c>
      <c r="F39" s="49"/>
      <c r="G39" s="50"/>
      <c r="H39" s="49"/>
      <c r="I39" s="49" t="s">
        <v>3</v>
      </c>
      <c r="J39" s="49"/>
    </row>
    <row r="40" spans="2:10" s="47" customFormat="1" ht="19.5" customHeight="1">
      <c r="B40" s="51" t="s">
        <v>4</v>
      </c>
      <c r="D40" s="52" t="s">
        <v>98</v>
      </c>
      <c r="E40" s="53"/>
      <c r="F40" s="54" t="s">
        <v>57</v>
      </c>
      <c r="G40" s="8"/>
      <c r="H40" s="52" t="s">
        <v>98</v>
      </c>
      <c r="I40" s="53"/>
      <c r="J40" s="54" t="s">
        <v>57</v>
      </c>
    </row>
    <row r="41" spans="4:10" s="47" customFormat="1" ht="19.5" customHeight="1">
      <c r="D41" s="53" t="s">
        <v>54</v>
      </c>
      <c r="E41" s="53"/>
      <c r="F41" s="53" t="s">
        <v>55</v>
      </c>
      <c r="G41" s="8"/>
      <c r="H41" s="53" t="s">
        <v>54</v>
      </c>
      <c r="I41" s="53"/>
      <c r="J41" s="53" t="s">
        <v>55</v>
      </c>
    </row>
    <row r="42" spans="2:10" s="47" customFormat="1" ht="19.5" customHeight="1">
      <c r="B42" s="55"/>
      <c r="D42" s="53" t="s">
        <v>56</v>
      </c>
      <c r="E42" s="56"/>
      <c r="F42" s="53"/>
      <c r="G42" s="8"/>
      <c r="H42" s="53" t="s">
        <v>56</v>
      </c>
      <c r="I42" s="56"/>
      <c r="J42" s="53"/>
    </row>
    <row r="43" spans="1:10" ht="24" customHeight="1">
      <c r="A43" s="3" t="s">
        <v>12</v>
      </c>
      <c r="D43" s="15"/>
      <c r="E43" s="15"/>
      <c r="F43" s="15"/>
      <c r="H43" s="11"/>
      <c r="I43" s="16"/>
      <c r="J43" s="11"/>
    </row>
    <row r="44" spans="1:10" ht="24" customHeight="1">
      <c r="A44" s="3" t="s">
        <v>13</v>
      </c>
      <c r="D44" s="15"/>
      <c r="E44" s="15"/>
      <c r="F44" s="15"/>
      <c r="H44" s="15"/>
      <c r="I44" s="15"/>
      <c r="J44" s="15"/>
    </row>
    <row r="45" spans="1:10" ht="24" customHeight="1">
      <c r="A45" s="3" t="s">
        <v>38</v>
      </c>
      <c r="B45" s="9"/>
      <c r="D45" s="36">
        <v>0</v>
      </c>
      <c r="E45" s="36"/>
      <c r="F45" s="36">
        <v>3766</v>
      </c>
      <c r="G45" s="36"/>
      <c r="H45" s="36">
        <v>0</v>
      </c>
      <c r="I45" s="36"/>
      <c r="J45" s="36">
        <v>0</v>
      </c>
    </row>
    <row r="46" spans="1:10" ht="24" customHeight="1">
      <c r="A46" s="3" t="s">
        <v>71</v>
      </c>
      <c r="B46" s="9"/>
      <c r="D46" s="36">
        <v>46711</v>
      </c>
      <c r="E46" s="36"/>
      <c r="F46" s="36">
        <v>8492</v>
      </c>
      <c r="G46" s="36"/>
      <c r="H46" s="36">
        <v>0</v>
      </c>
      <c r="I46" s="36"/>
      <c r="J46" s="36">
        <v>0</v>
      </c>
    </row>
    <row r="47" spans="1:10" ht="24" customHeight="1">
      <c r="A47" s="10" t="s">
        <v>39</v>
      </c>
      <c r="B47" s="9"/>
      <c r="D47" s="36">
        <v>695</v>
      </c>
      <c r="E47" s="36"/>
      <c r="F47" s="36">
        <v>716</v>
      </c>
      <c r="G47" s="36"/>
      <c r="H47" s="36">
        <v>0</v>
      </c>
      <c r="I47" s="36"/>
      <c r="J47" s="36">
        <v>0</v>
      </c>
    </row>
    <row r="48" spans="1:11" ht="24" customHeight="1">
      <c r="A48" s="10" t="s">
        <v>14</v>
      </c>
      <c r="B48" s="9" t="s">
        <v>81</v>
      </c>
      <c r="D48" s="36">
        <v>5729</v>
      </c>
      <c r="E48" s="36"/>
      <c r="F48" s="36">
        <v>0</v>
      </c>
      <c r="G48" s="36"/>
      <c r="H48" s="36">
        <v>0</v>
      </c>
      <c r="I48" s="36"/>
      <c r="J48" s="36">
        <v>0</v>
      </c>
      <c r="K48" s="34"/>
    </row>
    <row r="49" spans="1:11" ht="24" customHeight="1">
      <c r="A49" s="10" t="s">
        <v>80</v>
      </c>
      <c r="B49" s="9">
        <v>3</v>
      </c>
      <c r="D49" s="36">
        <v>0</v>
      </c>
      <c r="E49" s="36"/>
      <c r="F49" s="36">
        <v>8701</v>
      </c>
      <c r="G49" s="36"/>
      <c r="H49" s="36">
        <v>0</v>
      </c>
      <c r="I49" s="36"/>
      <c r="J49" s="36">
        <v>0</v>
      </c>
      <c r="K49" s="34"/>
    </row>
    <row r="50" spans="1:11" ht="24" customHeight="1">
      <c r="A50" s="10" t="s">
        <v>176</v>
      </c>
      <c r="B50" s="9"/>
      <c r="D50" s="36">
        <v>26000</v>
      </c>
      <c r="E50" s="36"/>
      <c r="F50" s="36">
        <v>0</v>
      </c>
      <c r="G50" s="36"/>
      <c r="H50" s="36">
        <v>8000</v>
      </c>
      <c r="I50" s="36"/>
      <c r="J50" s="36">
        <v>0</v>
      </c>
      <c r="K50" s="34"/>
    </row>
    <row r="51" spans="1:10" ht="24" customHeight="1">
      <c r="A51" s="10" t="s">
        <v>15</v>
      </c>
      <c r="B51" s="9"/>
      <c r="E51" s="36"/>
      <c r="F51" s="36"/>
      <c r="G51" s="36"/>
      <c r="H51" s="36"/>
      <c r="I51" s="36"/>
      <c r="J51" s="36"/>
    </row>
    <row r="52" spans="1:10" ht="24" customHeight="1">
      <c r="A52" s="10" t="s">
        <v>72</v>
      </c>
      <c r="B52" s="9"/>
      <c r="D52" s="37">
        <v>8358</v>
      </c>
      <c r="E52" s="36"/>
      <c r="F52" s="36">
        <v>4961</v>
      </c>
      <c r="G52" s="36"/>
      <c r="H52" s="36">
        <v>1148</v>
      </c>
      <c r="I52" s="36"/>
      <c r="J52" s="36">
        <v>0</v>
      </c>
    </row>
    <row r="53" spans="1:10" ht="24" customHeight="1">
      <c r="A53" s="10" t="s">
        <v>177</v>
      </c>
      <c r="B53" s="9"/>
      <c r="D53" s="37">
        <v>4607</v>
      </c>
      <c r="E53" s="37"/>
      <c r="F53" s="37">
        <v>0</v>
      </c>
      <c r="G53" s="37"/>
      <c r="H53" s="37">
        <v>0</v>
      </c>
      <c r="I53" s="37"/>
      <c r="J53" s="37">
        <v>0</v>
      </c>
    </row>
    <row r="54" spans="1:10" ht="24" customHeight="1">
      <c r="A54" s="3" t="s">
        <v>8</v>
      </c>
      <c r="B54" s="9"/>
      <c r="D54" s="38">
        <v>681</v>
      </c>
      <c r="E54" s="37"/>
      <c r="F54" s="38">
        <v>2727</v>
      </c>
      <c r="G54" s="37"/>
      <c r="H54" s="38">
        <v>88</v>
      </c>
      <c r="I54" s="37"/>
      <c r="J54" s="38">
        <v>712</v>
      </c>
    </row>
    <row r="55" spans="1:10" ht="24" customHeight="1">
      <c r="A55" s="3" t="s">
        <v>16</v>
      </c>
      <c r="B55" s="9"/>
      <c r="D55" s="38">
        <f>SUM(D45:D54)</f>
        <v>92781</v>
      </c>
      <c r="E55" s="37"/>
      <c r="F55" s="38">
        <f>SUM(F45:F54)</f>
        <v>29363</v>
      </c>
      <c r="G55" s="36"/>
      <c r="H55" s="38">
        <f>SUM(H45:H54)</f>
        <v>9236</v>
      </c>
      <c r="I55" s="37"/>
      <c r="J55" s="38">
        <f>SUM(J45:J54)</f>
        <v>712</v>
      </c>
    </row>
    <row r="56" spans="1:10" ht="24" customHeight="1">
      <c r="A56" s="3" t="s">
        <v>46</v>
      </c>
      <c r="B56" s="9"/>
      <c r="D56" s="37"/>
      <c r="E56" s="37"/>
      <c r="F56" s="37"/>
      <c r="G56" s="36"/>
      <c r="H56" s="37"/>
      <c r="I56" s="37"/>
      <c r="J56" s="37"/>
    </row>
    <row r="57" spans="1:2" ht="24" customHeight="1">
      <c r="A57" s="3" t="s">
        <v>82</v>
      </c>
      <c r="B57" s="9"/>
    </row>
    <row r="58" spans="1:10" ht="24" customHeight="1">
      <c r="A58" s="3" t="s">
        <v>83</v>
      </c>
      <c r="B58" s="9"/>
      <c r="D58" s="37">
        <v>890</v>
      </c>
      <c r="E58" s="37"/>
      <c r="F58" s="37">
        <v>725</v>
      </c>
      <c r="G58" s="36"/>
      <c r="H58" s="37">
        <v>0</v>
      </c>
      <c r="I58" s="37"/>
      <c r="J58" s="37">
        <v>0</v>
      </c>
    </row>
    <row r="59" spans="1:10" ht="24" customHeight="1">
      <c r="A59" s="10" t="s">
        <v>168</v>
      </c>
      <c r="B59" s="9">
        <v>6</v>
      </c>
      <c r="C59" s="12"/>
      <c r="D59" s="37">
        <v>158673</v>
      </c>
      <c r="E59" s="37"/>
      <c r="F59" s="37">
        <v>433473</v>
      </c>
      <c r="G59" s="37"/>
      <c r="H59" s="37">
        <v>0</v>
      </c>
      <c r="I59" s="37"/>
      <c r="J59" s="37">
        <v>99830</v>
      </c>
    </row>
    <row r="60" spans="1:10" ht="24" customHeight="1">
      <c r="A60" s="10" t="s">
        <v>45</v>
      </c>
      <c r="B60" s="9" t="s">
        <v>81</v>
      </c>
      <c r="C60" s="12"/>
      <c r="D60" s="37">
        <v>94941</v>
      </c>
      <c r="E60" s="37"/>
      <c r="F60" s="37">
        <v>0</v>
      </c>
      <c r="G60" s="37"/>
      <c r="H60" s="37">
        <v>0</v>
      </c>
      <c r="I60" s="37"/>
      <c r="J60" s="37">
        <v>0</v>
      </c>
    </row>
    <row r="61" spans="1:10" ht="24" customHeight="1">
      <c r="A61" s="10" t="s">
        <v>84</v>
      </c>
      <c r="B61" s="9">
        <v>8</v>
      </c>
      <c r="D61" s="38">
        <v>26537</v>
      </c>
      <c r="E61" s="36"/>
      <c r="F61" s="38">
        <v>26537</v>
      </c>
      <c r="G61" s="36"/>
      <c r="H61" s="38">
        <v>0</v>
      </c>
      <c r="I61" s="36"/>
      <c r="J61" s="38">
        <v>0</v>
      </c>
    </row>
    <row r="62" spans="1:10" ht="24" customHeight="1">
      <c r="A62" s="3" t="s">
        <v>47</v>
      </c>
      <c r="B62" s="9"/>
      <c r="D62" s="38">
        <f>SUM(D58:D61)</f>
        <v>281041</v>
      </c>
      <c r="E62" s="36"/>
      <c r="F62" s="38">
        <f>SUM(F58:F61)</f>
        <v>460735</v>
      </c>
      <c r="G62" s="36"/>
      <c r="H62" s="38">
        <f>SUM(H58:H61)</f>
        <v>0</v>
      </c>
      <c r="I62" s="36"/>
      <c r="J62" s="38">
        <f>SUM(J58:J61)</f>
        <v>99830</v>
      </c>
    </row>
    <row r="63" spans="1:10" ht="24" customHeight="1">
      <c r="A63" s="3" t="s">
        <v>17</v>
      </c>
      <c r="B63" s="9"/>
      <c r="D63" s="38">
        <f>SUM(D55+D62)</f>
        <v>373822</v>
      </c>
      <c r="E63" s="36"/>
      <c r="F63" s="38">
        <f>SUM(F55+F62)</f>
        <v>490098</v>
      </c>
      <c r="G63" s="36"/>
      <c r="H63" s="38">
        <f>SUM(H55+H62)</f>
        <v>9236</v>
      </c>
      <c r="I63" s="36"/>
      <c r="J63" s="38">
        <f>SUM(J55+J62)</f>
        <v>100542</v>
      </c>
    </row>
    <row r="64" spans="2:10" ht="24.75" customHeight="1">
      <c r="B64" s="9"/>
      <c r="D64" s="37"/>
      <c r="E64" s="36"/>
      <c r="F64" s="37"/>
      <c r="G64" s="36"/>
      <c r="H64" s="37"/>
      <c r="I64" s="36"/>
      <c r="J64" s="37"/>
    </row>
    <row r="65" spans="2:10" ht="24.75" customHeight="1">
      <c r="B65" s="9"/>
      <c r="D65" s="37"/>
      <c r="E65" s="36"/>
      <c r="F65" s="37"/>
      <c r="G65" s="36"/>
      <c r="H65" s="37"/>
      <c r="I65" s="36"/>
      <c r="J65" s="37"/>
    </row>
    <row r="66" spans="1:10" ht="24.75" customHeight="1">
      <c r="A66" s="3" t="s">
        <v>11</v>
      </c>
      <c r="B66" s="9"/>
      <c r="D66" s="37"/>
      <c r="E66" s="36"/>
      <c r="F66" s="37"/>
      <c r="G66" s="36"/>
      <c r="H66" s="37"/>
      <c r="I66" s="36"/>
      <c r="J66" s="37"/>
    </row>
    <row r="67" spans="2:10" ht="24.75" customHeight="1">
      <c r="B67" s="9"/>
      <c r="D67" s="37"/>
      <c r="E67" s="36"/>
      <c r="F67" s="37"/>
      <c r="G67" s="36"/>
      <c r="H67" s="37"/>
      <c r="I67" s="36"/>
      <c r="J67" s="37"/>
    </row>
    <row r="68" spans="1:10" s="47" customFormat="1" ht="19.5" customHeight="1">
      <c r="A68" s="45" t="s">
        <v>66</v>
      </c>
      <c r="B68" s="45"/>
      <c r="C68" s="46"/>
      <c r="D68" s="45"/>
      <c r="E68" s="45"/>
      <c r="F68" s="45"/>
      <c r="G68" s="45"/>
      <c r="H68" s="45"/>
      <c r="I68" s="45"/>
      <c r="J68" s="45"/>
    </row>
    <row r="69" spans="1:10" s="47" customFormat="1" ht="19.5" customHeight="1">
      <c r="A69" s="45" t="s">
        <v>65</v>
      </c>
      <c r="B69" s="45"/>
      <c r="C69" s="46"/>
      <c r="D69" s="45"/>
      <c r="E69" s="45"/>
      <c r="F69" s="45"/>
      <c r="G69" s="45"/>
      <c r="H69" s="45"/>
      <c r="I69" s="45"/>
      <c r="J69" s="45"/>
    </row>
    <row r="70" spans="1:10" s="47" customFormat="1" ht="19.5" customHeight="1">
      <c r="A70" s="45" t="s">
        <v>53</v>
      </c>
      <c r="B70" s="45"/>
      <c r="C70" s="46"/>
      <c r="D70" s="45"/>
      <c r="E70" s="45"/>
      <c r="F70" s="45"/>
      <c r="G70" s="45"/>
      <c r="H70" s="45"/>
      <c r="I70" s="45"/>
      <c r="J70" s="45"/>
    </row>
    <row r="71" spans="4:10" s="48" customFormat="1" ht="19.5" customHeight="1">
      <c r="D71" s="49"/>
      <c r="E71" s="49" t="s">
        <v>2</v>
      </c>
      <c r="F71" s="49"/>
      <c r="G71" s="50"/>
      <c r="H71" s="49"/>
      <c r="I71" s="49" t="s">
        <v>3</v>
      </c>
      <c r="J71" s="49"/>
    </row>
    <row r="72" spans="2:10" s="47" customFormat="1" ht="19.5" customHeight="1">
      <c r="B72" s="51"/>
      <c r="D72" s="52" t="s">
        <v>98</v>
      </c>
      <c r="E72" s="53"/>
      <c r="F72" s="54" t="s">
        <v>57</v>
      </c>
      <c r="G72" s="8"/>
      <c r="H72" s="52" t="s">
        <v>98</v>
      </c>
      <c r="I72" s="53"/>
      <c r="J72" s="54" t="s">
        <v>57</v>
      </c>
    </row>
    <row r="73" spans="4:10" s="47" customFormat="1" ht="19.5" customHeight="1">
      <c r="D73" s="53" t="s">
        <v>54</v>
      </c>
      <c r="E73" s="53"/>
      <c r="F73" s="53" t="s">
        <v>55</v>
      </c>
      <c r="G73" s="8"/>
      <c r="H73" s="53" t="s">
        <v>54</v>
      </c>
      <c r="I73" s="53"/>
      <c r="J73" s="53" t="s">
        <v>55</v>
      </c>
    </row>
    <row r="74" spans="2:10" s="47" customFormat="1" ht="19.5" customHeight="1">
      <c r="B74" s="55"/>
      <c r="D74" s="53" t="s">
        <v>56</v>
      </c>
      <c r="E74" s="56"/>
      <c r="F74" s="53"/>
      <c r="G74" s="8"/>
      <c r="H74" s="53" t="s">
        <v>56</v>
      </c>
      <c r="I74" s="56"/>
      <c r="J74" s="53"/>
    </row>
    <row r="75" spans="1:10" ht="24" customHeight="1">
      <c r="A75" s="3" t="s">
        <v>18</v>
      </c>
      <c r="B75" s="9"/>
      <c r="D75" s="36"/>
      <c r="E75" s="36"/>
      <c r="F75" s="36"/>
      <c r="G75" s="36"/>
      <c r="H75" s="36"/>
      <c r="I75" s="36"/>
      <c r="J75" s="36"/>
    </row>
    <row r="76" spans="1:10" ht="24" customHeight="1">
      <c r="A76" s="10" t="s">
        <v>19</v>
      </c>
      <c r="B76" s="9"/>
      <c r="D76" s="36"/>
      <c r="E76" s="36"/>
      <c r="F76" s="36"/>
      <c r="G76" s="36"/>
      <c r="H76" s="36"/>
      <c r="I76" s="36"/>
      <c r="J76" s="36"/>
    </row>
    <row r="77" spans="1:10" ht="24" customHeight="1">
      <c r="A77" s="10" t="s">
        <v>51</v>
      </c>
      <c r="B77" s="9"/>
      <c r="D77" s="36"/>
      <c r="E77" s="36"/>
      <c r="F77" s="36"/>
      <c r="G77" s="36"/>
      <c r="H77" s="36"/>
      <c r="I77" s="36"/>
      <c r="J77" s="36"/>
    </row>
    <row r="78" spans="1:10" ht="24" customHeight="1" thickBot="1">
      <c r="A78" s="10" t="s">
        <v>69</v>
      </c>
      <c r="B78" s="9"/>
      <c r="D78" s="39">
        <v>279367</v>
      </c>
      <c r="E78" s="36"/>
      <c r="F78" s="39">
        <v>279367</v>
      </c>
      <c r="G78" s="36"/>
      <c r="H78" s="39">
        <v>279367</v>
      </c>
      <c r="I78" s="36"/>
      <c r="J78" s="39">
        <v>279367</v>
      </c>
    </row>
    <row r="79" spans="1:10" ht="24" customHeight="1" thickTop="1">
      <c r="A79" s="10" t="s">
        <v>50</v>
      </c>
      <c r="B79" s="9"/>
      <c r="D79" s="36"/>
      <c r="E79" s="36"/>
      <c r="F79" s="36"/>
      <c r="G79" s="36"/>
      <c r="H79" s="36"/>
      <c r="I79" s="36"/>
      <c r="J79" s="36"/>
    </row>
    <row r="80" spans="1:10" ht="24" customHeight="1">
      <c r="A80" s="10" t="s">
        <v>69</v>
      </c>
      <c r="B80" s="9"/>
      <c r="D80" s="36">
        <v>279367</v>
      </c>
      <c r="E80" s="36"/>
      <c r="F80" s="36">
        <v>279367</v>
      </c>
      <c r="G80" s="36"/>
      <c r="H80" s="36">
        <v>279367</v>
      </c>
      <c r="I80" s="36"/>
      <c r="J80" s="36">
        <v>279367</v>
      </c>
    </row>
    <row r="81" spans="1:10" ht="24" customHeight="1">
      <c r="A81" s="10" t="s">
        <v>70</v>
      </c>
      <c r="B81" s="9"/>
      <c r="D81" s="37">
        <v>-1724549</v>
      </c>
      <c r="E81" s="37"/>
      <c r="F81" s="37">
        <v>-1724549</v>
      </c>
      <c r="G81" s="36"/>
      <c r="H81" s="37">
        <v>-1724549</v>
      </c>
      <c r="I81" s="37"/>
      <c r="J81" s="37">
        <v>-1724549</v>
      </c>
    </row>
    <row r="82" spans="1:10" ht="24" customHeight="1">
      <c r="A82" s="10" t="s">
        <v>85</v>
      </c>
      <c r="B82" s="9"/>
      <c r="D82" s="37">
        <v>1546936</v>
      </c>
      <c r="E82" s="37"/>
      <c r="F82" s="37">
        <v>1546936</v>
      </c>
      <c r="G82" s="36"/>
      <c r="H82" s="37">
        <v>1546936</v>
      </c>
      <c r="I82" s="37"/>
      <c r="J82" s="37">
        <v>1546936</v>
      </c>
    </row>
    <row r="83" spans="1:10" ht="24" customHeight="1">
      <c r="A83" s="10" t="s">
        <v>86</v>
      </c>
      <c r="B83" s="9"/>
      <c r="D83" s="37"/>
      <c r="E83" s="37"/>
      <c r="F83" s="37"/>
      <c r="G83" s="36"/>
      <c r="H83" s="37"/>
      <c r="I83" s="37"/>
      <c r="J83" s="37"/>
    </row>
    <row r="84" spans="1:10" ht="24" customHeight="1">
      <c r="A84" s="10" t="s">
        <v>94</v>
      </c>
      <c r="B84" s="9"/>
      <c r="D84" s="37">
        <v>12140</v>
      </c>
      <c r="E84" s="37"/>
      <c r="F84" s="37">
        <v>12140</v>
      </c>
      <c r="G84" s="36"/>
      <c r="H84" s="37">
        <v>12140</v>
      </c>
      <c r="I84" s="37"/>
      <c r="J84" s="37">
        <v>12140</v>
      </c>
    </row>
    <row r="85" spans="1:10" ht="24" customHeight="1">
      <c r="A85" s="10" t="s">
        <v>87</v>
      </c>
      <c r="B85" s="9"/>
      <c r="D85" s="38">
        <v>87002</v>
      </c>
      <c r="E85" s="37"/>
      <c r="F85" s="38">
        <v>-29006</v>
      </c>
      <c r="G85" s="36"/>
      <c r="H85" s="38">
        <v>87002</v>
      </c>
      <c r="I85" s="37"/>
      <c r="J85" s="38">
        <v>-29006</v>
      </c>
    </row>
    <row r="86" spans="1:10" ht="24" customHeight="1">
      <c r="A86" s="3" t="s">
        <v>20</v>
      </c>
      <c r="B86" s="9"/>
      <c r="D86" s="38">
        <f>SUM(D80:D85)</f>
        <v>200896</v>
      </c>
      <c r="E86" s="36"/>
      <c r="F86" s="38">
        <f>SUM(F80:F85)</f>
        <v>84888</v>
      </c>
      <c r="G86" s="36"/>
      <c r="H86" s="38">
        <f>SUM(H80:H85)</f>
        <v>200896</v>
      </c>
      <c r="I86" s="36"/>
      <c r="J86" s="38">
        <f>SUM(J80:J85)</f>
        <v>84888</v>
      </c>
    </row>
    <row r="87" spans="1:10" ht="24" customHeight="1" thickBot="1">
      <c r="A87" s="3" t="s">
        <v>21</v>
      </c>
      <c r="B87" s="9"/>
      <c r="D87" s="39">
        <f>SUM(D63+D86)</f>
        <v>574718</v>
      </c>
      <c r="E87" s="36"/>
      <c r="F87" s="39">
        <f>SUM(F63+F86)</f>
        <v>574986</v>
      </c>
      <c r="G87" s="36"/>
      <c r="H87" s="39">
        <f>SUM(H63+H86)</f>
        <v>210132</v>
      </c>
      <c r="I87" s="36"/>
      <c r="J87" s="39">
        <f>SUM(J63+J86)</f>
        <v>185430</v>
      </c>
    </row>
    <row r="88" spans="2:10" ht="24" customHeight="1" thickTop="1">
      <c r="B88" s="9"/>
      <c r="D88" s="3">
        <f>SUM(D87-D32)</f>
        <v>0</v>
      </c>
      <c r="F88" s="3">
        <f>SUM(F87-F32)</f>
        <v>0</v>
      </c>
      <c r="H88" s="3">
        <f>SUM(H87-H32)</f>
        <v>0</v>
      </c>
      <c r="J88" s="3">
        <f>SUM(J87-J32)</f>
        <v>0</v>
      </c>
    </row>
    <row r="89" ht="24" customHeight="1">
      <c r="A89" s="3" t="s">
        <v>11</v>
      </c>
    </row>
    <row r="90" spans="2:10" ht="24" customHeight="1">
      <c r="B90" s="9"/>
      <c r="D90" s="34"/>
      <c r="E90" s="34"/>
      <c r="F90" s="34"/>
      <c r="G90" s="34"/>
      <c r="H90" s="34"/>
      <c r="I90" s="34"/>
      <c r="J90" s="34"/>
    </row>
    <row r="91" ht="24" customHeight="1">
      <c r="A91" s="18"/>
    </row>
    <row r="92" ht="24" customHeight="1">
      <c r="A92" s="12"/>
    </row>
    <row r="93" spans="2:3" ht="24" customHeight="1">
      <c r="B93" s="3" t="s">
        <v>22</v>
      </c>
      <c r="C93" s="17"/>
    </row>
    <row r="94" ht="24" customHeight="1">
      <c r="A94" s="18"/>
    </row>
    <row r="95" spans="2:10" s="47" customFormat="1" ht="19.5" customHeight="1">
      <c r="B95" s="45"/>
      <c r="C95" s="45"/>
      <c r="D95" s="45"/>
      <c r="E95" s="45"/>
      <c r="F95" s="45"/>
      <c r="G95" s="45"/>
      <c r="H95" s="45"/>
      <c r="I95" s="45"/>
      <c r="J95" s="76" t="s">
        <v>138</v>
      </c>
    </row>
    <row r="96" spans="1:10" s="47" customFormat="1" ht="19.5" customHeight="1">
      <c r="A96" s="45" t="s">
        <v>66</v>
      </c>
      <c r="B96" s="45"/>
      <c r="C96" s="45"/>
      <c r="D96" s="45"/>
      <c r="E96" s="45"/>
      <c r="F96" s="45"/>
      <c r="G96" s="45"/>
      <c r="H96" s="45"/>
      <c r="I96" s="45"/>
      <c r="J96" s="45"/>
    </row>
    <row r="97" spans="1:10" s="47" customFormat="1" ht="19.5" customHeight="1">
      <c r="A97" s="57" t="s">
        <v>23</v>
      </c>
      <c r="B97" s="57"/>
      <c r="C97" s="57"/>
      <c r="D97" s="45"/>
      <c r="E97" s="45"/>
      <c r="F97" s="45"/>
      <c r="G97" s="45"/>
      <c r="H97" s="45"/>
      <c r="I97" s="45"/>
      <c r="J97" s="45"/>
    </row>
    <row r="98" spans="1:10" s="47" customFormat="1" ht="19.5" customHeight="1">
      <c r="A98" s="45" t="s">
        <v>120</v>
      </c>
      <c r="B98" s="57"/>
      <c r="C98" s="57"/>
      <c r="D98" s="45"/>
      <c r="E98" s="45"/>
      <c r="F98" s="45"/>
      <c r="G98" s="45"/>
      <c r="H98" s="45"/>
      <c r="I98" s="45"/>
      <c r="J98" s="45"/>
    </row>
    <row r="99" spans="1:10" s="47" customFormat="1" ht="19.5" customHeight="1">
      <c r="A99" s="57" t="s">
        <v>58</v>
      </c>
      <c r="B99" s="57"/>
      <c r="C99" s="57"/>
      <c r="D99" s="45"/>
      <c r="E99" s="45"/>
      <c r="F99" s="45"/>
      <c r="G99" s="45"/>
      <c r="H99" s="45"/>
      <c r="I99" s="45"/>
      <c r="J99" s="45"/>
    </row>
    <row r="100" spans="1:10" s="47" customFormat="1" ht="19.5" customHeight="1">
      <c r="A100" s="57"/>
      <c r="B100" s="57"/>
      <c r="C100" s="57"/>
      <c r="D100" s="45"/>
      <c r="E100" s="45"/>
      <c r="F100" s="45"/>
      <c r="G100" s="45"/>
      <c r="H100" s="45"/>
      <c r="I100" s="45"/>
      <c r="J100" s="45"/>
    </row>
    <row r="101" spans="4:10" s="48" customFormat="1" ht="19.5" customHeight="1">
      <c r="D101" s="49"/>
      <c r="E101" s="49" t="s">
        <v>2</v>
      </c>
      <c r="F101" s="49"/>
      <c r="G101" s="50"/>
      <c r="H101" s="49"/>
      <c r="I101" s="49" t="s">
        <v>3</v>
      </c>
      <c r="J101" s="49"/>
    </row>
    <row r="102" spans="2:10" s="47" customFormat="1" ht="19.5" customHeight="1">
      <c r="B102" s="66" t="s">
        <v>4</v>
      </c>
      <c r="D102" s="6">
        <v>2004</v>
      </c>
      <c r="E102" s="7"/>
      <c r="F102" s="6">
        <v>2003</v>
      </c>
      <c r="G102" s="8"/>
      <c r="H102" s="6">
        <v>2004</v>
      </c>
      <c r="I102" s="7"/>
      <c r="J102" s="6">
        <v>2003</v>
      </c>
    </row>
    <row r="103" spans="2:10" s="47" customFormat="1" ht="19.5" customHeight="1">
      <c r="B103" s="66"/>
      <c r="D103" s="6"/>
      <c r="E103" s="7"/>
      <c r="F103" s="6"/>
      <c r="G103" s="8"/>
      <c r="H103" s="6"/>
      <c r="I103" s="7"/>
      <c r="J103" s="6"/>
    </row>
    <row r="104" spans="1:10" s="47" customFormat="1" ht="19.5" customHeight="1">
      <c r="A104" s="47" t="s">
        <v>144</v>
      </c>
      <c r="D104" s="58"/>
      <c r="E104" s="58"/>
      <c r="F104" s="58"/>
      <c r="H104" s="58"/>
      <c r="I104" s="58"/>
      <c r="J104" s="58"/>
    </row>
    <row r="105" spans="1:10" s="47" customFormat="1" ht="19.5" customHeight="1">
      <c r="A105" s="60" t="s">
        <v>142</v>
      </c>
      <c r="B105" s="59"/>
      <c r="C105" s="59"/>
      <c r="D105" s="36">
        <v>187825</v>
      </c>
      <c r="E105" s="36"/>
      <c r="F105" s="36">
        <v>129934</v>
      </c>
      <c r="G105" s="36"/>
      <c r="H105" s="36" t="s">
        <v>0</v>
      </c>
      <c r="I105" s="36"/>
      <c r="J105" s="36">
        <v>0</v>
      </c>
    </row>
    <row r="106" spans="1:10" s="47" customFormat="1" ht="19.5" customHeight="1">
      <c r="A106" s="60" t="s">
        <v>143</v>
      </c>
      <c r="B106" s="59"/>
      <c r="C106" s="59"/>
      <c r="D106" s="36"/>
      <c r="E106" s="36"/>
      <c r="F106" s="3"/>
      <c r="G106" s="3"/>
      <c r="H106" s="3"/>
      <c r="I106" s="3"/>
      <c r="J106" s="3"/>
    </row>
    <row r="107" spans="1:10" s="47" customFormat="1" ht="19.5" customHeight="1">
      <c r="A107" s="60" t="s">
        <v>159</v>
      </c>
      <c r="B107" s="59"/>
      <c r="C107" s="59"/>
      <c r="D107" s="37">
        <v>79</v>
      </c>
      <c r="E107" s="37"/>
      <c r="F107" s="36">
        <v>91</v>
      </c>
      <c r="G107" s="36"/>
      <c r="H107" s="36">
        <v>8</v>
      </c>
      <c r="I107" s="36"/>
      <c r="J107" s="36">
        <v>37</v>
      </c>
    </row>
    <row r="108" spans="1:10" s="47" customFormat="1" ht="19.5" customHeight="1">
      <c r="A108" s="60" t="s">
        <v>160</v>
      </c>
      <c r="B108" s="59"/>
      <c r="C108" s="59"/>
      <c r="D108" s="37">
        <v>906</v>
      </c>
      <c r="E108" s="37"/>
      <c r="F108" s="36">
        <v>603</v>
      </c>
      <c r="G108" s="36"/>
      <c r="H108" s="36">
        <v>906</v>
      </c>
      <c r="I108" s="36"/>
      <c r="J108" s="36">
        <v>337</v>
      </c>
    </row>
    <row r="109" spans="1:10" s="47" customFormat="1" ht="19.5" customHeight="1">
      <c r="A109" s="60" t="s">
        <v>161</v>
      </c>
      <c r="B109" s="59"/>
      <c r="C109" s="59"/>
      <c r="D109" s="37"/>
      <c r="E109" s="37"/>
      <c r="F109" s="3"/>
      <c r="G109" s="3"/>
      <c r="H109" s="3"/>
      <c r="I109" s="3"/>
      <c r="J109" s="3"/>
    </row>
    <row r="110" spans="1:10" s="47" customFormat="1" ht="19.5" customHeight="1">
      <c r="A110" s="60" t="s">
        <v>163</v>
      </c>
      <c r="B110" s="59"/>
      <c r="C110" s="59"/>
      <c r="D110" s="36">
        <v>0</v>
      </c>
      <c r="E110" s="37"/>
      <c r="F110" s="36">
        <v>0</v>
      </c>
      <c r="G110" s="37"/>
      <c r="H110" s="37">
        <v>53058</v>
      </c>
      <c r="I110" s="37"/>
      <c r="J110" s="37">
        <v>4239</v>
      </c>
    </row>
    <row r="111" spans="1:10" s="47" customFormat="1" ht="19.5" customHeight="1">
      <c r="A111" s="60" t="s">
        <v>162</v>
      </c>
      <c r="B111" s="67"/>
      <c r="C111" s="59"/>
      <c r="D111" s="36">
        <v>0</v>
      </c>
      <c r="E111" s="37"/>
      <c r="F111" s="36">
        <v>0</v>
      </c>
      <c r="G111" s="37"/>
      <c r="H111" s="36">
        <v>0</v>
      </c>
      <c r="I111" s="37"/>
      <c r="J111" s="37">
        <v>0</v>
      </c>
    </row>
    <row r="112" spans="1:10" s="47" customFormat="1" ht="19.5" customHeight="1">
      <c r="A112" s="47" t="s">
        <v>8</v>
      </c>
      <c r="D112" s="37">
        <v>2198</v>
      </c>
      <c r="E112" s="37"/>
      <c r="F112" s="37">
        <v>505</v>
      </c>
      <c r="G112" s="37"/>
      <c r="H112" s="37">
        <v>657</v>
      </c>
      <c r="I112" s="37"/>
      <c r="J112" s="37">
        <v>0</v>
      </c>
    </row>
    <row r="113" spans="1:10" s="47" customFormat="1" ht="19.5" customHeight="1">
      <c r="A113" s="47" t="s">
        <v>145</v>
      </c>
      <c r="D113" s="40">
        <f>SUM(D105:D112)</f>
        <v>191008</v>
      </c>
      <c r="E113" s="36"/>
      <c r="F113" s="40">
        <f>SUM(F105:F112)</f>
        <v>131133</v>
      </c>
      <c r="G113" s="37"/>
      <c r="H113" s="40">
        <f>SUM(H105:H112)</f>
        <v>54629</v>
      </c>
      <c r="I113" s="37"/>
      <c r="J113" s="40">
        <f>SUM(J105:J112)</f>
        <v>4613</v>
      </c>
    </row>
    <row r="114" spans="1:10" s="47" customFormat="1" ht="19.5" customHeight="1">
      <c r="A114" s="47" t="s">
        <v>146</v>
      </c>
      <c r="B114" s="59"/>
      <c r="C114" s="59"/>
      <c r="D114" s="36"/>
      <c r="E114" s="36"/>
      <c r="F114" s="3"/>
      <c r="G114" s="3"/>
      <c r="H114" s="3"/>
      <c r="I114" s="3"/>
      <c r="J114" s="3"/>
    </row>
    <row r="115" spans="1:10" s="47" customFormat="1" ht="19.5" customHeight="1">
      <c r="A115" s="60" t="s">
        <v>147</v>
      </c>
      <c r="D115" s="36">
        <v>153689</v>
      </c>
      <c r="E115" s="36"/>
      <c r="F115" s="36">
        <v>117718</v>
      </c>
      <c r="G115" s="36"/>
      <c r="H115" s="36">
        <v>0</v>
      </c>
      <c r="I115" s="36"/>
      <c r="J115" s="36">
        <v>0</v>
      </c>
    </row>
    <row r="116" spans="1:10" s="47" customFormat="1" ht="19.5" customHeight="1">
      <c r="A116" s="47" t="s">
        <v>148</v>
      </c>
      <c r="D116" s="36">
        <v>13465</v>
      </c>
      <c r="E116" s="36"/>
      <c r="F116" s="3">
        <v>10422</v>
      </c>
      <c r="G116" s="3"/>
      <c r="H116" s="3">
        <v>3085</v>
      </c>
      <c r="I116" s="3"/>
      <c r="J116" s="3">
        <v>1807</v>
      </c>
    </row>
    <row r="117" spans="1:10" s="47" customFormat="1" ht="19.5" customHeight="1">
      <c r="A117" s="47" t="s">
        <v>149</v>
      </c>
      <c r="D117" s="47">
        <v>497</v>
      </c>
      <c r="F117" s="37">
        <v>291</v>
      </c>
      <c r="G117" s="37"/>
      <c r="H117" s="37">
        <v>497</v>
      </c>
      <c r="I117" s="37"/>
      <c r="J117" s="37">
        <v>291</v>
      </c>
    </row>
    <row r="118" spans="1:10" s="47" customFormat="1" ht="19.5" customHeight="1">
      <c r="A118" s="47" t="s">
        <v>150</v>
      </c>
      <c r="D118" s="40">
        <f>SUM(D115:D117)</f>
        <v>167651</v>
      </c>
      <c r="E118" s="36"/>
      <c r="F118" s="40">
        <f>SUM(F115:F117)</f>
        <v>128431</v>
      </c>
      <c r="G118" s="36"/>
      <c r="H118" s="40">
        <f>SUM(H115:H117)</f>
        <v>3582</v>
      </c>
      <c r="I118" s="36"/>
      <c r="J118" s="40">
        <f>SUM(J115:J117)</f>
        <v>2098</v>
      </c>
    </row>
    <row r="119" spans="1:10" s="47" customFormat="1" ht="19.5" customHeight="1">
      <c r="A119" s="47" t="s">
        <v>151</v>
      </c>
      <c r="D119" s="37">
        <f>SUM(D113-D118)</f>
        <v>23357</v>
      </c>
      <c r="E119" s="36"/>
      <c r="F119" s="37">
        <f>SUM(F113-F118)</f>
        <v>2702</v>
      </c>
      <c r="G119" s="36"/>
      <c r="H119" s="37">
        <f>SUM(H113-H118)</f>
        <v>51047</v>
      </c>
      <c r="I119" s="36"/>
      <c r="J119" s="37">
        <f>SUM(J113-J118)</f>
        <v>2515</v>
      </c>
    </row>
    <row r="120" spans="1:10" s="47" customFormat="1" ht="19.5" customHeight="1">
      <c r="A120" s="47" t="s">
        <v>152</v>
      </c>
      <c r="D120" s="38">
        <v>-1932</v>
      </c>
      <c r="E120" s="36"/>
      <c r="F120" s="38">
        <v>-187</v>
      </c>
      <c r="G120" s="37"/>
      <c r="H120" s="38">
        <v>-115</v>
      </c>
      <c r="I120" s="37"/>
      <c r="J120" s="38">
        <v>0</v>
      </c>
    </row>
    <row r="121" spans="1:10" s="47" customFormat="1" ht="19.5" customHeight="1">
      <c r="A121" s="47" t="s">
        <v>153</v>
      </c>
      <c r="D121" s="37">
        <f>SUM(D119:D120)</f>
        <v>21425</v>
      </c>
      <c r="E121" s="36"/>
      <c r="F121" s="37">
        <f>SUM(F119:F120)</f>
        <v>2515</v>
      </c>
      <c r="G121" s="36"/>
      <c r="H121" s="37">
        <f>SUM(H119:H120)</f>
        <v>50932</v>
      </c>
      <c r="I121" s="36"/>
      <c r="J121" s="37">
        <f>SUM(J119:J120)</f>
        <v>2515</v>
      </c>
    </row>
    <row r="122" spans="1:10" s="47" customFormat="1" ht="19.5" customHeight="1">
      <c r="A122" s="47" t="s">
        <v>154</v>
      </c>
      <c r="B122" s="68">
        <v>6.1</v>
      </c>
      <c r="D122" s="37">
        <v>29507</v>
      </c>
      <c r="E122" s="36"/>
      <c r="F122" s="37">
        <v>0</v>
      </c>
      <c r="G122" s="36"/>
      <c r="H122" s="36">
        <v>0</v>
      </c>
      <c r="I122" s="36"/>
      <c r="J122" s="37">
        <v>0</v>
      </c>
    </row>
    <row r="123" spans="1:10" s="47" customFormat="1" ht="19.5" customHeight="1" thickBot="1">
      <c r="A123" s="47" t="s">
        <v>155</v>
      </c>
      <c r="B123" s="59"/>
      <c r="C123" s="59"/>
      <c r="D123" s="41">
        <f>SUM(D121:D122)</f>
        <v>50932</v>
      </c>
      <c r="E123" s="36"/>
      <c r="F123" s="41">
        <f>SUM(F121:F122)</f>
        <v>2515</v>
      </c>
      <c r="G123" s="3"/>
      <c r="H123" s="41">
        <f>SUM(H121:H122)</f>
        <v>50932</v>
      </c>
      <c r="I123" s="3"/>
      <c r="J123" s="41">
        <f>SUM(J121:J122)</f>
        <v>2515</v>
      </c>
    </row>
    <row r="124" spans="1:10" s="47" customFormat="1" ht="19.5" customHeight="1" thickTop="1">
      <c r="A124" s="59"/>
      <c r="D124" s="12"/>
      <c r="E124" s="3"/>
      <c r="F124" s="12"/>
      <c r="G124" s="3"/>
      <c r="H124" s="12"/>
      <c r="I124" s="3"/>
      <c r="J124" s="12"/>
    </row>
    <row r="125" spans="1:10" s="47" customFormat="1" ht="19.5" customHeight="1">
      <c r="A125" s="47" t="s">
        <v>156</v>
      </c>
      <c r="D125" s="3"/>
      <c r="E125" s="3"/>
      <c r="F125" s="3"/>
      <c r="G125" s="3"/>
      <c r="H125" s="3"/>
      <c r="I125" s="3"/>
      <c r="J125" s="3"/>
    </row>
    <row r="126" spans="1:10" s="47" customFormat="1" ht="19.5" customHeight="1">
      <c r="A126" s="47" t="s">
        <v>157</v>
      </c>
      <c r="D126" s="69">
        <v>0.77</v>
      </c>
      <c r="E126" s="69"/>
      <c r="F126" s="77">
        <v>0.09</v>
      </c>
      <c r="G126" s="77"/>
      <c r="H126" s="77">
        <v>1.82</v>
      </c>
      <c r="I126" s="78"/>
      <c r="J126" s="77">
        <v>0.09</v>
      </c>
    </row>
    <row r="127" spans="1:10" s="47" customFormat="1" ht="19.5" customHeight="1">
      <c r="A127" s="47" t="s">
        <v>110</v>
      </c>
      <c r="D127" s="70">
        <v>1.05</v>
      </c>
      <c r="E127" s="69"/>
      <c r="F127" s="38">
        <v>0</v>
      </c>
      <c r="G127" s="79"/>
      <c r="H127" s="38">
        <v>0</v>
      </c>
      <c r="I127" s="37"/>
      <c r="J127" s="38">
        <v>0</v>
      </c>
    </row>
    <row r="128" spans="1:10" s="47" customFormat="1" ht="19.5" customHeight="1" thickBot="1">
      <c r="A128" s="47" t="s">
        <v>158</v>
      </c>
      <c r="B128" s="59"/>
      <c r="C128" s="59"/>
      <c r="D128" s="71">
        <v>1.82</v>
      </c>
      <c r="E128" s="72"/>
      <c r="F128" s="80">
        <f>SUM(F126:F127)</f>
        <v>0.09</v>
      </c>
      <c r="G128" s="79"/>
      <c r="H128" s="80">
        <f>SUM(H126:H127)</f>
        <v>1.82</v>
      </c>
      <c r="I128" s="79"/>
      <c r="J128" s="80">
        <f>SUM(J126:J127)</f>
        <v>0.09</v>
      </c>
    </row>
    <row r="129" spans="1:10" s="47" customFormat="1" ht="19.5" customHeight="1" thickTop="1">
      <c r="A129" s="59"/>
      <c r="B129" s="59"/>
      <c r="C129" s="59"/>
      <c r="D129" s="61"/>
      <c r="E129" s="62"/>
      <c r="F129" s="61"/>
      <c r="G129" s="62"/>
      <c r="H129" s="61"/>
      <c r="I129" s="62"/>
      <c r="J129" s="61"/>
    </row>
    <row r="130" spans="1:10" s="47" customFormat="1" ht="19.5" customHeight="1">
      <c r="A130" s="59"/>
      <c r="B130" s="59"/>
      <c r="C130" s="59"/>
      <c r="D130" s="61"/>
      <c r="E130" s="62"/>
      <c r="F130" s="61"/>
      <c r="G130" s="62"/>
      <c r="H130" s="61"/>
      <c r="I130" s="62"/>
      <c r="J130" s="61"/>
    </row>
    <row r="131" spans="1:10" s="47" customFormat="1" ht="19.5" customHeight="1">
      <c r="A131" s="47" t="s">
        <v>11</v>
      </c>
      <c r="D131" s="61"/>
      <c r="E131" s="62"/>
      <c r="F131" s="61"/>
      <c r="G131" s="62"/>
      <c r="H131" s="61"/>
      <c r="I131" s="62"/>
      <c r="J131" s="61"/>
    </row>
    <row r="132" spans="2:10" s="47" customFormat="1" ht="19.5" customHeight="1">
      <c r="B132" s="45"/>
      <c r="C132" s="45"/>
      <c r="D132" s="45"/>
      <c r="E132" s="45"/>
      <c r="F132" s="45"/>
      <c r="G132" s="45"/>
      <c r="H132" s="45"/>
      <c r="I132" s="45"/>
      <c r="J132" s="76" t="s">
        <v>138</v>
      </c>
    </row>
    <row r="133" spans="1:10" s="47" customFormat="1" ht="19.5" customHeight="1">
      <c r="A133" s="45" t="s">
        <v>66</v>
      </c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s="47" customFormat="1" ht="19.5" customHeight="1">
      <c r="A134" s="57" t="s">
        <v>23</v>
      </c>
      <c r="B134" s="57"/>
      <c r="C134" s="57"/>
      <c r="D134" s="45"/>
      <c r="E134" s="45"/>
      <c r="F134" s="45"/>
      <c r="G134" s="45"/>
      <c r="H134" s="45"/>
      <c r="I134" s="45"/>
      <c r="J134" s="45"/>
    </row>
    <row r="135" spans="1:10" s="47" customFormat="1" ht="19.5" customHeight="1">
      <c r="A135" s="45" t="s">
        <v>97</v>
      </c>
      <c r="B135" s="57"/>
      <c r="C135" s="57"/>
      <c r="D135" s="45"/>
      <c r="E135" s="45"/>
      <c r="F135" s="45"/>
      <c r="G135" s="45"/>
      <c r="H135" s="45"/>
      <c r="I135" s="45"/>
      <c r="J135" s="45"/>
    </row>
    <row r="136" spans="1:10" s="47" customFormat="1" ht="19.5" customHeight="1">
      <c r="A136" s="57" t="s">
        <v>58</v>
      </c>
      <c r="B136" s="57"/>
      <c r="C136" s="57"/>
      <c r="D136" s="45"/>
      <c r="E136" s="45"/>
      <c r="F136" s="45"/>
      <c r="G136" s="45"/>
      <c r="H136" s="45"/>
      <c r="I136" s="45"/>
      <c r="J136" s="45"/>
    </row>
    <row r="137" spans="1:10" s="47" customFormat="1" ht="19.5" customHeight="1">
      <c r="A137" s="57"/>
      <c r="B137" s="57"/>
      <c r="C137" s="57"/>
      <c r="D137" s="45"/>
      <c r="E137" s="45"/>
      <c r="F137" s="45"/>
      <c r="G137" s="45"/>
      <c r="H137" s="45" t="s">
        <v>164</v>
      </c>
      <c r="I137" s="45"/>
      <c r="J137" s="45"/>
    </row>
    <row r="138" spans="4:10" s="48" customFormat="1" ht="19.5" customHeight="1">
      <c r="D138" s="49"/>
      <c r="E138" s="49" t="s">
        <v>2</v>
      </c>
      <c r="F138" s="49"/>
      <c r="G138" s="50"/>
      <c r="H138" s="49"/>
      <c r="I138" s="49" t="s">
        <v>3</v>
      </c>
      <c r="J138" s="49"/>
    </row>
    <row r="139" spans="2:10" s="47" customFormat="1" ht="19.5" customHeight="1">
      <c r="B139" s="66" t="s">
        <v>4</v>
      </c>
      <c r="D139" s="6">
        <v>2004</v>
      </c>
      <c r="E139" s="7"/>
      <c r="F139" s="6">
        <v>2003</v>
      </c>
      <c r="G139" s="8"/>
      <c r="H139" s="6">
        <v>2004</v>
      </c>
      <c r="I139" s="7"/>
      <c r="J139" s="6">
        <v>2003</v>
      </c>
    </row>
    <row r="140" spans="2:10" s="47" customFormat="1" ht="19.5" customHeight="1">
      <c r="B140" s="66"/>
      <c r="D140" s="6"/>
      <c r="E140" s="7"/>
      <c r="F140" s="6"/>
      <c r="G140" s="8"/>
      <c r="H140" s="6"/>
      <c r="I140" s="7"/>
      <c r="J140" s="6"/>
    </row>
    <row r="141" spans="1:10" s="47" customFormat="1" ht="19.5" customHeight="1">
      <c r="A141" s="47" t="s">
        <v>144</v>
      </c>
      <c r="D141" s="58"/>
      <c r="E141" s="58"/>
      <c r="F141" s="58"/>
      <c r="H141" s="58"/>
      <c r="I141" s="58"/>
      <c r="J141" s="58"/>
    </row>
    <row r="142" spans="1:10" s="47" customFormat="1" ht="19.5" customHeight="1">
      <c r="A142" s="60" t="s">
        <v>142</v>
      </c>
      <c r="B142" s="59"/>
      <c r="C142" s="59"/>
      <c r="D142" s="36">
        <v>356882</v>
      </c>
      <c r="E142" s="36"/>
      <c r="F142" s="36">
        <v>269161</v>
      </c>
      <c r="G142" s="36"/>
      <c r="H142" s="36">
        <v>0</v>
      </c>
      <c r="I142" s="36"/>
      <c r="J142" s="36">
        <v>0</v>
      </c>
    </row>
    <row r="143" spans="1:10" s="47" customFormat="1" ht="19.5" customHeight="1">
      <c r="A143" s="60" t="s">
        <v>143</v>
      </c>
      <c r="B143" s="59"/>
      <c r="C143" s="59"/>
      <c r="D143" s="36"/>
      <c r="E143" s="36"/>
      <c r="F143" s="3"/>
      <c r="G143" s="3"/>
      <c r="I143" s="3"/>
      <c r="J143" s="3"/>
    </row>
    <row r="144" spans="1:10" s="47" customFormat="1" ht="19.5" customHeight="1">
      <c r="A144" s="60" t="s">
        <v>159</v>
      </c>
      <c r="B144" s="59"/>
      <c r="C144" s="59"/>
      <c r="D144" s="37">
        <v>130</v>
      </c>
      <c r="E144" s="37"/>
      <c r="F144" s="36">
        <v>182</v>
      </c>
      <c r="G144" s="36"/>
      <c r="H144" s="3">
        <v>8</v>
      </c>
      <c r="I144" s="36"/>
      <c r="J144" s="36">
        <v>97</v>
      </c>
    </row>
    <row r="145" spans="1:10" s="47" customFormat="1" ht="19.5" customHeight="1">
      <c r="A145" s="60" t="s">
        <v>160</v>
      </c>
      <c r="B145" s="59"/>
      <c r="C145" s="59"/>
      <c r="D145" s="37">
        <v>2630</v>
      </c>
      <c r="E145" s="37"/>
      <c r="F145" s="36">
        <v>1501</v>
      </c>
      <c r="G145" s="36"/>
      <c r="H145" s="36">
        <v>2402</v>
      </c>
      <c r="I145" s="36"/>
      <c r="J145" s="36">
        <v>859</v>
      </c>
    </row>
    <row r="146" spans="1:10" s="47" customFormat="1" ht="19.5" customHeight="1">
      <c r="A146" s="60" t="s">
        <v>161</v>
      </c>
      <c r="B146" s="59"/>
      <c r="C146" s="59"/>
      <c r="D146" s="37"/>
      <c r="E146" s="37"/>
      <c r="F146" s="3"/>
      <c r="G146" s="3"/>
      <c r="H146" s="3"/>
      <c r="I146" s="3"/>
      <c r="J146" s="3"/>
    </row>
    <row r="147" spans="1:10" s="47" customFormat="1" ht="19.5" customHeight="1">
      <c r="A147" s="60" t="s">
        <v>163</v>
      </c>
      <c r="B147" s="59"/>
      <c r="C147" s="59"/>
      <c r="D147" s="36">
        <v>0</v>
      </c>
      <c r="E147" s="37"/>
      <c r="F147" s="36">
        <v>0</v>
      </c>
      <c r="G147" s="37"/>
      <c r="H147" s="37">
        <v>104243</v>
      </c>
      <c r="I147" s="37"/>
      <c r="J147" s="37">
        <v>4634</v>
      </c>
    </row>
    <row r="148" spans="1:10" s="47" customFormat="1" ht="19.5" customHeight="1">
      <c r="A148" s="60" t="s">
        <v>162</v>
      </c>
      <c r="B148" s="67">
        <v>5</v>
      </c>
      <c r="C148" s="59"/>
      <c r="D148" s="37">
        <v>17366</v>
      </c>
      <c r="E148" s="37"/>
      <c r="F148" s="36">
        <v>0</v>
      </c>
      <c r="G148" s="37"/>
      <c r="H148" s="37">
        <v>17366</v>
      </c>
      <c r="I148" s="37"/>
      <c r="J148" s="37">
        <v>0</v>
      </c>
    </row>
    <row r="149" spans="1:10" s="47" customFormat="1" ht="19.5" customHeight="1">
      <c r="A149" s="47" t="s">
        <v>8</v>
      </c>
      <c r="D149" s="37">
        <v>2678</v>
      </c>
      <c r="E149" s="37"/>
      <c r="F149" s="37">
        <v>1324</v>
      </c>
      <c r="G149" s="37"/>
      <c r="H149" s="37">
        <v>683</v>
      </c>
      <c r="I149" s="37"/>
      <c r="J149" s="37">
        <v>0</v>
      </c>
    </row>
    <row r="150" spans="1:10" s="47" customFormat="1" ht="19.5" customHeight="1">
      <c r="A150" s="47" t="s">
        <v>145</v>
      </c>
      <c r="D150" s="40">
        <f>SUM(D142:D149)</f>
        <v>379686</v>
      </c>
      <c r="E150" s="36"/>
      <c r="F150" s="40">
        <f>SUM(F142:F149)</f>
        <v>272168</v>
      </c>
      <c r="G150" s="37"/>
      <c r="H150" s="40">
        <f>SUM(H142:H149)</f>
        <v>124702</v>
      </c>
      <c r="I150" s="37"/>
      <c r="J150" s="40">
        <f>SUM(J142:J149)</f>
        <v>5590</v>
      </c>
    </row>
    <row r="151" spans="1:10" s="47" customFormat="1" ht="19.5" customHeight="1">
      <c r="A151" s="47" t="s">
        <v>146</v>
      </c>
      <c r="B151" s="59"/>
      <c r="C151" s="59"/>
      <c r="D151" s="36"/>
      <c r="E151" s="36"/>
      <c r="F151" s="3"/>
      <c r="G151" s="3"/>
      <c r="H151" s="3"/>
      <c r="I151" s="3"/>
      <c r="J151" s="3"/>
    </row>
    <row r="152" spans="1:10" s="47" customFormat="1" ht="19.5" customHeight="1">
      <c r="A152" s="60" t="s">
        <v>147</v>
      </c>
      <c r="D152" s="36">
        <v>301334</v>
      </c>
      <c r="E152" s="36"/>
      <c r="F152" s="36">
        <v>248007</v>
      </c>
      <c r="G152" s="36"/>
      <c r="H152" s="36">
        <v>0</v>
      </c>
      <c r="I152" s="36"/>
      <c r="J152" s="36">
        <v>0</v>
      </c>
    </row>
    <row r="153" spans="1:10" s="47" customFormat="1" ht="19.5" customHeight="1">
      <c r="A153" s="47" t="s">
        <v>148</v>
      </c>
      <c r="D153" s="36">
        <v>33249</v>
      </c>
      <c r="E153" s="36"/>
      <c r="F153" s="3">
        <v>21716</v>
      </c>
      <c r="G153" s="3"/>
      <c r="H153" s="3">
        <v>7691</v>
      </c>
      <c r="I153" s="3"/>
      <c r="J153" s="3">
        <v>3579</v>
      </c>
    </row>
    <row r="154" spans="1:10" s="47" customFormat="1" ht="19.5" customHeight="1">
      <c r="A154" s="47" t="s">
        <v>149</v>
      </c>
      <c r="D154" s="47">
        <v>788</v>
      </c>
      <c r="F154" s="37">
        <v>582</v>
      </c>
      <c r="G154" s="37"/>
      <c r="H154" s="37">
        <v>788</v>
      </c>
      <c r="I154" s="37"/>
      <c r="J154" s="37">
        <v>582</v>
      </c>
    </row>
    <row r="155" spans="1:10" s="47" customFormat="1" ht="19.5" customHeight="1">
      <c r="A155" s="47" t="s">
        <v>150</v>
      </c>
      <c r="D155" s="40">
        <f>SUM(D152:D154)</f>
        <v>335371</v>
      </c>
      <c r="E155" s="36"/>
      <c r="F155" s="40">
        <f>SUM(F152:F154)</f>
        <v>270305</v>
      </c>
      <c r="G155" s="36"/>
      <c r="H155" s="40">
        <f>SUM(H152:H154)</f>
        <v>8479</v>
      </c>
      <c r="I155" s="36"/>
      <c r="J155" s="40">
        <f>SUM(J152:J154)</f>
        <v>4161</v>
      </c>
    </row>
    <row r="156" spans="1:10" s="47" customFormat="1" ht="19.5" customHeight="1">
      <c r="A156" s="47" t="s">
        <v>151</v>
      </c>
      <c r="D156" s="37">
        <f>SUM(D150-D155)</f>
        <v>44315</v>
      </c>
      <c r="E156" s="36"/>
      <c r="F156" s="37">
        <f>SUM(F150-F155)</f>
        <v>1863</v>
      </c>
      <c r="G156" s="36"/>
      <c r="H156" s="37">
        <f>SUM(H150-H155)</f>
        <v>116223</v>
      </c>
      <c r="I156" s="36"/>
      <c r="J156" s="37">
        <f>SUM(J150-J155)</f>
        <v>1429</v>
      </c>
    </row>
    <row r="157" spans="1:10" s="47" customFormat="1" ht="19.5" customHeight="1">
      <c r="A157" s="47" t="s">
        <v>152</v>
      </c>
      <c r="D157" s="38">
        <v>-2606</v>
      </c>
      <c r="E157" s="36"/>
      <c r="F157" s="38">
        <v>-434</v>
      </c>
      <c r="G157" s="37"/>
      <c r="H157" s="38">
        <v>-215</v>
      </c>
      <c r="I157" s="37"/>
      <c r="J157" s="38">
        <v>0</v>
      </c>
    </row>
    <row r="158" spans="1:10" s="47" customFormat="1" ht="19.5" customHeight="1">
      <c r="A158" s="47" t="s">
        <v>153</v>
      </c>
      <c r="D158" s="37">
        <f>SUM(D156:D157)</f>
        <v>41709</v>
      </c>
      <c r="E158" s="36"/>
      <c r="F158" s="37">
        <f>SUM(F156:F157)</f>
        <v>1429</v>
      </c>
      <c r="G158" s="36"/>
      <c r="H158" s="37">
        <f>SUM(H156:H157)</f>
        <v>116008</v>
      </c>
      <c r="I158" s="36"/>
      <c r="J158" s="37">
        <f>SUM(J156:J157)</f>
        <v>1429</v>
      </c>
    </row>
    <row r="159" spans="1:10" s="47" customFormat="1" ht="19.5" customHeight="1">
      <c r="A159" s="47" t="s">
        <v>154</v>
      </c>
      <c r="B159" s="68">
        <v>6.1</v>
      </c>
      <c r="D159" s="37">
        <v>74299</v>
      </c>
      <c r="E159" s="36"/>
      <c r="F159" s="37">
        <v>0</v>
      </c>
      <c r="G159" s="36"/>
      <c r="H159" s="37">
        <v>0</v>
      </c>
      <c r="I159" s="36"/>
      <c r="J159" s="37">
        <v>0</v>
      </c>
    </row>
    <row r="160" spans="1:10" s="47" customFormat="1" ht="19.5" customHeight="1" thickBot="1">
      <c r="A160" s="47" t="s">
        <v>155</v>
      </c>
      <c r="B160" s="59"/>
      <c r="C160" s="59"/>
      <c r="D160" s="41">
        <f>SUM(D158:D159)</f>
        <v>116008</v>
      </c>
      <c r="E160" s="36"/>
      <c r="F160" s="41">
        <f>SUM(F158:F159)</f>
        <v>1429</v>
      </c>
      <c r="G160" s="3"/>
      <c r="H160" s="41">
        <f>SUM(H158:H159)</f>
        <v>116008</v>
      </c>
      <c r="I160" s="3"/>
      <c r="J160" s="41">
        <f>SUM(J158:J159)</f>
        <v>1429</v>
      </c>
    </row>
    <row r="161" spans="1:10" s="47" customFormat="1" ht="19.5" customHeight="1" thickTop="1">
      <c r="A161" s="59"/>
      <c r="D161" s="12"/>
      <c r="E161" s="3"/>
      <c r="F161" s="12"/>
      <c r="G161" s="3"/>
      <c r="H161" s="12"/>
      <c r="I161" s="3"/>
      <c r="J161" s="12"/>
    </row>
    <row r="162" spans="1:10" s="47" customFormat="1" ht="19.5" customHeight="1">
      <c r="A162" s="47" t="s">
        <v>156</v>
      </c>
      <c r="D162" s="3"/>
      <c r="E162" s="3"/>
      <c r="F162" s="3"/>
      <c r="G162" s="3"/>
      <c r="H162" s="3"/>
      <c r="I162" s="3"/>
      <c r="J162" s="3"/>
    </row>
    <row r="163" spans="1:10" s="47" customFormat="1" ht="19.5" customHeight="1">
      <c r="A163" s="47" t="s">
        <v>157</v>
      </c>
      <c r="D163" s="69">
        <v>1.49</v>
      </c>
      <c r="E163" s="69"/>
      <c r="F163" s="77">
        <v>0.05</v>
      </c>
      <c r="G163" s="77"/>
      <c r="H163" s="77">
        <v>4.15</v>
      </c>
      <c r="I163" s="78"/>
      <c r="J163" s="77">
        <v>0.05</v>
      </c>
    </row>
    <row r="164" spans="1:10" s="47" customFormat="1" ht="19.5" customHeight="1">
      <c r="A164" s="47" t="s">
        <v>110</v>
      </c>
      <c r="D164" s="70">
        <v>2.66</v>
      </c>
      <c r="E164" s="69"/>
      <c r="F164" s="38">
        <v>0</v>
      </c>
      <c r="G164" s="79"/>
      <c r="H164" s="38">
        <v>0</v>
      </c>
      <c r="I164" s="37"/>
      <c r="J164" s="38">
        <v>0</v>
      </c>
    </row>
    <row r="165" spans="1:10" s="47" customFormat="1" ht="19.5" customHeight="1" thickBot="1">
      <c r="A165" s="47" t="s">
        <v>158</v>
      </c>
      <c r="B165" s="59"/>
      <c r="C165" s="59"/>
      <c r="D165" s="71">
        <f>SUM(D163:D164)</f>
        <v>4.15</v>
      </c>
      <c r="E165" s="72"/>
      <c r="F165" s="80">
        <f>SUM(F163:F164)</f>
        <v>0.05</v>
      </c>
      <c r="G165" s="79"/>
      <c r="H165" s="80">
        <f>SUM(H163:H164)</f>
        <v>4.15</v>
      </c>
      <c r="I165" s="79"/>
      <c r="J165" s="80">
        <f>SUM(J163:J164)</f>
        <v>0.05</v>
      </c>
    </row>
    <row r="166" spans="1:10" s="47" customFormat="1" ht="19.5" customHeight="1" thickTop="1">
      <c r="A166" s="59"/>
      <c r="B166" s="59"/>
      <c r="C166" s="59"/>
      <c r="D166" s="61"/>
      <c r="E166" s="62"/>
      <c r="F166" s="61"/>
      <c r="G166" s="62"/>
      <c r="H166" s="61"/>
      <c r="I166" s="62"/>
      <c r="J166" s="61"/>
    </row>
    <row r="167" spans="1:10" s="47" customFormat="1" ht="19.5" customHeight="1">
      <c r="A167" s="59"/>
      <c r="B167" s="59"/>
      <c r="C167" s="59"/>
      <c r="D167" s="61"/>
      <c r="E167" s="62"/>
      <c r="F167" s="61"/>
      <c r="G167" s="62"/>
      <c r="H167" s="61"/>
      <c r="I167" s="62"/>
      <c r="J167" s="61"/>
    </row>
    <row r="168" spans="1:10" s="47" customFormat="1" ht="19.5" customHeight="1">
      <c r="A168" s="47" t="s">
        <v>11</v>
      </c>
      <c r="D168" s="61"/>
      <c r="E168" s="62"/>
      <c r="F168" s="61"/>
      <c r="G168" s="62"/>
      <c r="H168" s="61"/>
      <c r="I168" s="62"/>
      <c r="J168" s="61"/>
    </row>
    <row r="169" s="10" customFormat="1" ht="19.5" customHeight="1">
      <c r="J169" s="76" t="s">
        <v>138</v>
      </c>
    </row>
    <row r="170" spans="1:10" s="10" customFormat="1" ht="19.5" customHeight="1">
      <c r="A170" s="83" t="s">
        <v>66</v>
      </c>
      <c r="B170" s="83"/>
      <c r="C170" s="83"/>
      <c r="D170" s="83"/>
      <c r="E170" s="83"/>
      <c r="F170" s="83"/>
      <c r="G170" s="83"/>
      <c r="H170" s="83"/>
      <c r="I170" s="83"/>
      <c r="J170" s="83"/>
    </row>
    <row r="171" spans="1:10" s="10" customFormat="1" ht="19.5" customHeight="1">
      <c r="A171" s="1" t="s">
        <v>26</v>
      </c>
      <c r="B171" s="2"/>
      <c r="C171" s="2"/>
      <c r="D171" s="1"/>
      <c r="E171" s="1"/>
      <c r="F171" s="1"/>
      <c r="G171" s="1"/>
      <c r="H171" s="1"/>
      <c r="I171" s="1"/>
      <c r="J171" s="1"/>
    </row>
    <row r="172" spans="1:10" s="60" customFormat="1" ht="19.5" customHeight="1">
      <c r="A172" s="45" t="s">
        <v>97</v>
      </c>
      <c r="B172" s="57"/>
      <c r="C172" s="57"/>
      <c r="D172" s="45"/>
      <c r="E172" s="45"/>
      <c r="F172" s="45"/>
      <c r="G172" s="45"/>
      <c r="H172" s="45"/>
      <c r="I172" s="45"/>
      <c r="J172" s="45"/>
    </row>
    <row r="173" spans="1:10" s="10" customFormat="1" ht="19.5" customHeight="1">
      <c r="A173" s="4" t="s">
        <v>53</v>
      </c>
      <c r="B173" s="2"/>
      <c r="C173" s="2"/>
      <c r="D173" s="1"/>
      <c r="E173" s="1"/>
      <c r="F173" s="1"/>
      <c r="G173" s="1"/>
      <c r="H173" s="1"/>
      <c r="I173" s="1"/>
      <c r="J173" s="1"/>
    </row>
    <row r="174" spans="4:10" s="48" customFormat="1" ht="19.5" customHeight="1">
      <c r="D174" s="49"/>
      <c r="E174" s="49" t="s">
        <v>2</v>
      </c>
      <c r="F174" s="49"/>
      <c r="G174" s="50"/>
      <c r="H174" s="49"/>
      <c r="I174" s="49" t="s">
        <v>3</v>
      </c>
      <c r="J174" s="49"/>
    </row>
    <row r="175" spans="2:10" ht="19.5" customHeight="1">
      <c r="B175" s="73" t="s">
        <v>4</v>
      </c>
      <c r="D175" s="6">
        <v>2004</v>
      </c>
      <c r="E175" s="7"/>
      <c r="F175" s="6">
        <v>2003</v>
      </c>
      <c r="G175" s="6"/>
      <c r="H175" s="6">
        <v>2004</v>
      </c>
      <c r="I175" s="7"/>
      <c r="J175" s="6">
        <v>2003</v>
      </c>
    </row>
    <row r="176" ht="19.5" customHeight="1">
      <c r="A176" s="5" t="s">
        <v>27</v>
      </c>
    </row>
    <row r="177" spans="1:10" ht="19.5" customHeight="1">
      <c r="A177" s="3" t="s">
        <v>139</v>
      </c>
      <c r="D177" s="36">
        <f>D160</f>
        <v>116008</v>
      </c>
      <c r="E177" s="63"/>
      <c r="F177" s="36">
        <f>F160</f>
        <v>1429</v>
      </c>
      <c r="G177" s="63"/>
      <c r="H177" s="36">
        <f>H160</f>
        <v>116008</v>
      </c>
      <c r="I177" s="63"/>
      <c r="J177" s="36">
        <f>J160</f>
        <v>1429</v>
      </c>
    </row>
    <row r="178" spans="1:10" ht="19.5" customHeight="1">
      <c r="A178" s="3" t="s">
        <v>140</v>
      </c>
      <c r="D178" s="37"/>
      <c r="E178" s="63"/>
      <c r="F178" s="37"/>
      <c r="G178" s="63"/>
      <c r="H178" s="37"/>
      <c r="I178" s="63"/>
      <c r="J178" s="37"/>
    </row>
    <row r="179" spans="1:10" ht="19.5" customHeight="1">
      <c r="A179" s="3" t="s">
        <v>28</v>
      </c>
      <c r="D179" s="64"/>
      <c r="E179" s="64"/>
      <c r="F179" s="64"/>
      <c r="G179" s="64"/>
      <c r="H179" s="64"/>
      <c r="I179" s="64"/>
      <c r="J179" s="64"/>
    </row>
    <row r="180" spans="1:10" ht="19.5" customHeight="1">
      <c r="A180" s="3" t="s">
        <v>29</v>
      </c>
      <c r="D180" s="37">
        <v>23513</v>
      </c>
      <c r="E180" s="63"/>
      <c r="F180" s="36">
        <v>23572</v>
      </c>
      <c r="G180" s="36"/>
      <c r="H180" s="36">
        <v>750</v>
      </c>
      <c r="I180" s="36"/>
      <c r="J180" s="36">
        <v>960</v>
      </c>
    </row>
    <row r="181" spans="1:10" ht="19.5" customHeight="1">
      <c r="A181" s="3" t="s">
        <v>101</v>
      </c>
      <c r="D181" s="37">
        <v>175</v>
      </c>
      <c r="E181" s="63"/>
      <c r="F181" s="36">
        <v>174</v>
      </c>
      <c r="G181" s="36"/>
      <c r="H181" s="36">
        <v>0</v>
      </c>
      <c r="I181" s="36"/>
      <c r="J181" s="36">
        <v>0</v>
      </c>
    </row>
    <row r="182" spans="1:10" ht="19.5" customHeight="1">
      <c r="A182" s="3" t="s">
        <v>102</v>
      </c>
      <c r="D182" s="37">
        <v>4791</v>
      </c>
      <c r="E182" s="63"/>
      <c r="F182" s="36">
        <v>1041</v>
      </c>
      <c r="G182" s="36"/>
      <c r="H182" s="36">
        <v>0</v>
      </c>
      <c r="I182" s="36"/>
      <c r="J182" s="36">
        <v>0</v>
      </c>
    </row>
    <row r="183" spans="1:10" ht="19.5" customHeight="1">
      <c r="A183" s="3" t="s">
        <v>100</v>
      </c>
      <c r="D183" s="37">
        <v>-2182</v>
      </c>
      <c r="E183" s="63"/>
      <c r="F183" s="36">
        <v>-1501</v>
      </c>
      <c r="G183" s="36"/>
      <c r="H183" s="36">
        <v>-2696</v>
      </c>
      <c r="I183" s="36"/>
      <c r="J183" s="36">
        <v>-859</v>
      </c>
    </row>
    <row r="184" spans="1:10" ht="19.5" customHeight="1">
      <c r="A184" s="3" t="s">
        <v>169</v>
      </c>
      <c r="B184" s="9">
        <v>5</v>
      </c>
      <c r="D184" s="37">
        <v>-17093</v>
      </c>
      <c r="E184" s="63"/>
      <c r="F184" s="37">
        <v>0</v>
      </c>
      <c r="G184" s="36"/>
      <c r="H184" s="36">
        <v>-17366</v>
      </c>
      <c r="I184" s="36"/>
      <c r="J184" s="37">
        <v>0</v>
      </c>
    </row>
    <row r="185" spans="1:10" ht="19.5" customHeight="1">
      <c r="A185" s="3" t="s">
        <v>165</v>
      </c>
      <c r="B185" s="9"/>
      <c r="D185" s="37">
        <v>1362</v>
      </c>
      <c r="F185" s="37">
        <v>0</v>
      </c>
      <c r="H185" s="37">
        <v>0</v>
      </c>
      <c r="J185" s="37">
        <v>0</v>
      </c>
    </row>
    <row r="186" spans="1:8" ht="19.5" customHeight="1">
      <c r="A186" s="3" t="s">
        <v>103</v>
      </c>
      <c r="B186" s="9"/>
      <c r="D186" s="64"/>
      <c r="E186" s="64"/>
      <c r="H186" s="37"/>
    </row>
    <row r="187" spans="1:10" ht="19.5" customHeight="1">
      <c r="A187" s="3" t="s">
        <v>59</v>
      </c>
      <c r="B187" s="9"/>
      <c r="D187" s="38">
        <v>0</v>
      </c>
      <c r="E187" s="63"/>
      <c r="F187" s="38">
        <v>0</v>
      </c>
      <c r="G187" s="36"/>
      <c r="H187" s="38">
        <v>-104243</v>
      </c>
      <c r="I187" s="36"/>
      <c r="J187" s="38">
        <v>-4634</v>
      </c>
    </row>
    <row r="188" spans="1:2" ht="19.5" customHeight="1">
      <c r="A188" s="17" t="s">
        <v>104</v>
      </c>
      <c r="B188" s="9"/>
    </row>
    <row r="189" spans="1:10" ht="19.5" customHeight="1">
      <c r="A189" s="17" t="s">
        <v>105</v>
      </c>
      <c r="B189" s="9"/>
      <c r="D189" s="36">
        <f>SUM(D177:D187)</f>
        <v>126574</v>
      </c>
      <c r="E189" s="63"/>
      <c r="F189" s="36">
        <f>SUM(F177:F187)</f>
        <v>24715</v>
      </c>
      <c r="G189" s="36"/>
      <c r="H189" s="36">
        <f>SUM(H177:H187)</f>
        <v>-7547</v>
      </c>
      <c r="I189" s="36"/>
      <c r="J189" s="36">
        <f>SUM(J177:J187)</f>
        <v>-3104</v>
      </c>
    </row>
    <row r="190" spans="1:5" ht="19.5" customHeight="1">
      <c r="A190" s="3" t="s">
        <v>106</v>
      </c>
      <c r="B190" s="9"/>
      <c r="D190" s="36"/>
      <c r="E190" s="63"/>
    </row>
    <row r="191" spans="1:10" ht="19.5" customHeight="1">
      <c r="A191" s="3" t="s">
        <v>30</v>
      </c>
      <c r="B191" s="9"/>
      <c r="D191" s="37">
        <v>-18294</v>
      </c>
      <c r="E191" s="63"/>
      <c r="F191" s="36">
        <v>-10700</v>
      </c>
      <c r="G191" s="36"/>
      <c r="H191" s="36">
        <v>8763</v>
      </c>
      <c r="I191" s="36"/>
      <c r="J191" s="36">
        <v>1117</v>
      </c>
    </row>
    <row r="192" spans="1:10" ht="19.5" customHeight="1">
      <c r="A192" s="3" t="s">
        <v>88</v>
      </c>
      <c r="B192" s="9"/>
      <c r="D192" s="37">
        <v>-60855</v>
      </c>
      <c r="E192" s="63"/>
      <c r="F192" s="36">
        <v>-27983</v>
      </c>
      <c r="G192" s="36"/>
      <c r="H192" s="36">
        <v>0</v>
      </c>
      <c r="I192" s="36"/>
      <c r="J192" s="36">
        <v>0</v>
      </c>
    </row>
    <row r="193" spans="1:10" ht="19.5" customHeight="1">
      <c r="A193" s="3" t="s">
        <v>31</v>
      </c>
      <c r="B193" s="9"/>
      <c r="D193" s="37">
        <v>-4499</v>
      </c>
      <c r="E193" s="63"/>
      <c r="F193" s="36">
        <v>-27223</v>
      </c>
      <c r="G193" s="36"/>
      <c r="H193" s="36">
        <v>-393</v>
      </c>
      <c r="I193" s="36"/>
      <c r="J193" s="36">
        <v>-61</v>
      </c>
    </row>
    <row r="194" spans="1:10" ht="19.5" customHeight="1">
      <c r="A194" s="3" t="s">
        <v>32</v>
      </c>
      <c r="B194" s="9"/>
      <c r="D194" s="37">
        <v>-778</v>
      </c>
      <c r="E194" s="63"/>
      <c r="F194" s="36">
        <v>24</v>
      </c>
      <c r="G194" s="36"/>
      <c r="H194" s="36">
        <v>133</v>
      </c>
      <c r="I194" s="36"/>
      <c r="J194" s="36">
        <v>0</v>
      </c>
    </row>
    <row r="195" spans="1:5" ht="19.5" customHeight="1">
      <c r="A195" s="3" t="s">
        <v>107</v>
      </c>
      <c r="B195" s="9"/>
      <c r="D195" s="37"/>
      <c r="E195" s="63"/>
    </row>
    <row r="196" spans="1:10" ht="19.5" customHeight="1">
      <c r="A196" s="3" t="s">
        <v>48</v>
      </c>
      <c r="B196" s="9"/>
      <c r="D196" s="37">
        <v>38219</v>
      </c>
      <c r="E196" s="63"/>
      <c r="F196" s="36">
        <v>17878</v>
      </c>
      <c r="G196" s="36"/>
      <c r="H196" s="36">
        <v>0</v>
      </c>
      <c r="I196" s="36"/>
      <c r="J196" s="36">
        <v>0</v>
      </c>
    </row>
    <row r="197" spans="1:10" ht="19.5" customHeight="1">
      <c r="A197" s="3" t="s">
        <v>33</v>
      </c>
      <c r="B197" s="9"/>
      <c r="D197" s="38">
        <v>5256</v>
      </c>
      <c r="E197" s="65"/>
      <c r="F197" s="38">
        <v>228</v>
      </c>
      <c r="G197" s="36"/>
      <c r="H197" s="38">
        <v>524</v>
      </c>
      <c r="I197" s="36"/>
      <c r="J197" s="38">
        <v>-113</v>
      </c>
    </row>
    <row r="198" spans="1:2" ht="19.5" customHeight="1">
      <c r="A198" s="3" t="s">
        <v>108</v>
      </c>
      <c r="B198" s="9"/>
    </row>
    <row r="199" spans="1:10" ht="19.5" customHeight="1">
      <c r="A199" s="3" t="s">
        <v>109</v>
      </c>
      <c r="B199" s="9"/>
      <c r="D199" s="37">
        <f>SUM(D189:D198)</f>
        <v>85623</v>
      </c>
      <c r="E199" s="63"/>
      <c r="F199" s="37">
        <f>SUM(F189:F197)</f>
        <v>-23061</v>
      </c>
      <c r="G199" s="36"/>
      <c r="H199" s="37">
        <f>SUM(H189:H197)</f>
        <v>1480</v>
      </c>
      <c r="I199" s="36"/>
      <c r="J199" s="37">
        <f>SUM(J189:J197)</f>
        <v>-2161</v>
      </c>
    </row>
    <row r="200" spans="1:10" ht="19.5" customHeight="1">
      <c r="A200" s="3" t="s">
        <v>110</v>
      </c>
      <c r="B200" s="74">
        <v>6.1</v>
      </c>
      <c r="D200" s="38">
        <v>-74299</v>
      </c>
      <c r="E200" s="63"/>
      <c r="F200" s="37">
        <v>0</v>
      </c>
      <c r="G200" s="36"/>
      <c r="H200" s="37">
        <v>0</v>
      </c>
      <c r="I200" s="36"/>
      <c r="J200" s="37">
        <v>0</v>
      </c>
    </row>
    <row r="201" spans="1:10" ht="19.5" customHeight="1">
      <c r="A201" s="3" t="s">
        <v>111</v>
      </c>
      <c r="B201" s="9"/>
      <c r="D201" s="40">
        <f>SUM(D199:D200)</f>
        <v>11324</v>
      </c>
      <c r="E201" s="63"/>
      <c r="F201" s="81">
        <f>SUM(F199:F200)</f>
        <v>-23061</v>
      </c>
      <c r="H201" s="81">
        <f>SUM(H199:H200)</f>
        <v>1480</v>
      </c>
      <c r="J201" s="81">
        <f>SUM(J199:J200)</f>
        <v>-2161</v>
      </c>
    </row>
    <row r="202" spans="4:10" ht="19.5" customHeight="1">
      <c r="D202" s="37"/>
      <c r="E202" s="63"/>
      <c r="F202" s="37"/>
      <c r="G202" s="63"/>
      <c r="H202" s="37"/>
      <c r="I202" s="63"/>
      <c r="J202" s="37"/>
    </row>
    <row r="203" spans="4:10" ht="19.5" customHeight="1">
      <c r="D203" s="37"/>
      <c r="E203" s="63"/>
      <c r="F203" s="37"/>
      <c r="G203" s="63"/>
      <c r="H203" s="37"/>
      <c r="I203" s="63"/>
      <c r="J203" s="37"/>
    </row>
    <row r="204" ht="19.5" customHeight="1">
      <c r="A204" s="3" t="s">
        <v>11</v>
      </c>
    </row>
    <row r="205" ht="19.5" customHeight="1">
      <c r="J205" s="76" t="s">
        <v>138</v>
      </c>
    </row>
    <row r="206" spans="1:10" ht="19.5" customHeight="1">
      <c r="A206" s="83" t="s">
        <v>66</v>
      </c>
      <c r="B206" s="83"/>
      <c r="C206" s="83"/>
      <c r="D206" s="83"/>
      <c r="E206" s="83"/>
      <c r="F206" s="83"/>
      <c r="G206" s="83"/>
      <c r="H206" s="83"/>
      <c r="I206" s="83"/>
      <c r="J206" s="83"/>
    </row>
    <row r="207" spans="1:10" ht="19.5" customHeight="1">
      <c r="A207" s="1" t="s">
        <v>35</v>
      </c>
      <c r="B207" s="2"/>
      <c r="C207" s="2"/>
      <c r="D207" s="1"/>
      <c r="E207" s="1"/>
      <c r="F207" s="1"/>
      <c r="G207" s="1"/>
      <c r="H207" s="1"/>
      <c r="I207" s="1"/>
      <c r="J207" s="1"/>
    </row>
    <row r="208" spans="1:10" ht="19.5" customHeight="1">
      <c r="A208" s="45" t="s">
        <v>97</v>
      </c>
      <c r="B208" s="57"/>
      <c r="C208" s="57"/>
      <c r="D208" s="45"/>
      <c r="E208" s="45"/>
      <c r="F208" s="45"/>
      <c r="G208" s="45"/>
      <c r="H208" s="45"/>
      <c r="I208" s="45"/>
      <c r="J208" s="45"/>
    </row>
    <row r="209" spans="1:10" ht="19.5" customHeight="1">
      <c r="A209" s="4" t="s">
        <v>53</v>
      </c>
      <c r="B209" s="2"/>
      <c r="C209" s="2"/>
      <c r="D209" s="1"/>
      <c r="E209" s="1"/>
      <c r="F209" s="1"/>
      <c r="G209" s="1"/>
      <c r="H209" s="1"/>
      <c r="I209" s="1"/>
      <c r="J209" s="1"/>
    </row>
    <row r="210" spans="1:10" ht="19.5" customHeight="1">
      <c r="A210" s="48"/>
      <c r="B210" s="48"/>
      <c r="C210" s="48"/>
      <c r="D210" s="49"/>
      <c r="E210" s="49" t="s">
        <v>2</v>
      </c>
      <c r="F210" s="49"/>
      <c r="G210" s="50"/>
      <c r="H210" s="49"/>
      <c r="I210" s="49" t="s">
        <v>3</v>
      </c>
      <c r="J210" s="49"/>
    </row>
    <row r="211" spans="2:10" ht="19.5" customHeight="1">
      <c r="B211" s="73" t="s">
        <v>4</v>
      </c>
      <c r="D211" s="6">
        <v>2004</v>
      </c>
      <c r="E211" s="7"/>
      <c r="F211" s="6">
        <v>2003</v>
      </c>
      <c r="G211" s="8"/>
      <c r="H211" s="6">
        <v>2004</v>
      </c>
      <c r="I211" s="7"/>
      <c r="J211" s="6">
        <v>2003</v>
      </c>
    </row>
    <row r="212" spans="4:10" ht="21.75" customHeight="1">
      <c r="D212" s="37"/>
      <c r="E212" s="63"/>
      <c r="F212" s="37"/>
      <c r="G212" s="63"/>
      <c r="H212" s="37"/>
      <c r="I212" s="63"/>
      <c r="J212" s="37"/>
    </row>
    <row r="213" spans="1:10" ht="19.5" customHeight="1">
      <c r="A213" s="5" t="s">
        <v>34</v>
      </c>
      <c r="D213" s="37"/>
      <c r="E213" s="63"/>
      <c r="F213" s="37"/>
      <c r="G213" s="63"/>
      <c r="H213" s="37"/>
      <c r="I213" s="63"/>
      <c r="J213" s="37"/>
    </row>
    <row r="214" spans="1:10" ht="19.5" customHeight="1">
      <c r="A214" s="3" t="s">
        <v>112</v>
      </c>
      <c r="D214" s="37">
        <v>-181</v>
      </c>
      <c r="E214" s="63"/>
      <c r="F214" s="37">
        <v>-2141</v>
      </c>
      <c r="G214" s="63"/>
      <c r="H214" s="37">
        <v>-1</v>
      </c>
      <c r="I214" s="63"/>
      <c r="J214" s="37">
        <v>-1</v>
      </c>
    </row>
    <row r="215" spans="1:10" ht="19.5" customHeight="1">
      <c r="A215" s="3" t="s">
        <v>113</v>
      </c>
      <c r="D215" s="37">
        <v>-2294</v>
      </c>
      <c r="E215" s="63"/>
      <c r="F215" s="37">
        <v>0</v>
      </c>
      <c r="G215" s="63"/>
      <c r="H215" s="37">
        <v>0</v>
      </c>
      <c r="I215" s="63"/>
      <c r="J215" s="37">
        <v>0</v>
      </c>
    </row>
    <row r="216" spans="1:10" ht="20.25" customHeight="1">
      <c r="A216" s="3" t="s">
        <v>60</v>
      </c>
      <c r="D216" s="37">
        <v>-1200</v>
      </c>
      <c r="E216" s="65"/>
      <c r="F216" s="37">
        <v>-1023</v>
      </c>
      <c r="G216" s="65"/>
      <c r="H216" s="37">
        <v>0</v>
      </c>
      <c r="I216" s="65"/>
      <c r="J216" s="37">
        <v>0</v>
      </c>
    </row>
    <row r="217" spans="1:10" ht="19.5" customHeight="1">
      <c r="A217" s="3" t="s">
        <v>95</v>
      </c>
      <c r="B217" s="9">
        <v>5</v>
      </c>
      <c r="D217" s="37">
        <v>59588</v>
      </c>
      <c r="E217" s="65"/>
      <c r="F217" s="37">
        <v>0</v>
      </c>
      <c r="G217" s="65"/>
      <c r="H217" s="37">
        <v>59588</v>
      </c>
      <c r="I217" s="65"/>
      <c r="J217" s="37">
        <v>0</v>
      </c>
    </row>
    <row r="218" spans="1:10" ht="19.5" customHeight="1">
      <c r="A218" s="3" t="s">
        <v>114</v>
      </c>
      <c r="D218" s="40">
        <f>SUM(D214:D217)</f>
        <v>55913</v>
      </c>
      <c r="E218" s="63"/>
      <c r="F218" s="40">
        <f>SUM(F214:F217)</f>
        <v>-3164</v>
      </c>
      <c r="G218" s="63"/>
      <c r="H218" s="40">
        <f>SUM(H214:H217)</f>
        <v>59587</v>
      </c>
      <c r="I218" s="63"/>
      <c r="J218" s="40">
        <f>SUM(J214:J217)</f>
        <v>-1</v>
      </c>
    </row>
    <row r="219" spans="4:10" ht="19.5" customHeight="1">
      <c r="D219" s="37"/>
      <c r="E219" s="63"/>
      <c r="F219" s="37"/>
      <c r="G219" s="63"/>
      <c r="H219" s="37"/>
      <c r="I219" s="63"/>
      <c r="J219" s="37"/>
    </row>
    <row r="220" spans="1:10" ht="19.5" customHeight="1">
      <c r="A220" s="5" t="s">
        <v>43</v>
      </c>
      <c r="D220" s="36"/>
      <c r="E220" s="63"/>
      <c r="F220" s="36"/>
      <c r="G220" s="63"/>
      <c r="H220" s="36"/>
      <c r="I220" s="63"/>
      <c r="J220" s="36"/>
    </row>
    <row r="221" spans="1:10" ht="19.5" customHeight="1">
      <c r="A221" s="3" t="s">
        <v>61</v>
      </c>
      <c r="J221" s="36"/>
    </row>
    <row r="222" spans="1:10" ht="19.5" customHeight="1">
      <c r="A222" s="3" t="s">
        <v>62</v>
      </c>
      <c r="D222" s="3">
        <v>-3766</v>
      </c>
      <c r="F222" s="3">
        <v>25690</v>
      </c>
      <c r="H222" s="36">
        <v>0</v>
      </c>
      <c r="J222" s="36">
        <v>0</v>
      </c>
    </row>
    <row r="223" spans="1:10" ht="19.5" customHeight="1">
      <c r="A223" s="3" t="s">
        <v>115</v>
      </c>
      <c r="D223" s="36">
        <v>18000</v>
      </c>
      <c r="E223" s="63"/>
      <c r="F223" s="36">
        <f>G222</f>
        <v>0</v>
      </c>
      <c r="G223" s="63"/>
      <c r="H223" s="36">
        <v>8000</v>
      </c>
      <c r="I223" s="63"/>
      <c r="J223" s="36">
        <v>0</v>
      </c>
    </row>
    <row r="224" spans="1:10" ht="19.5" customHeight="1">
      <c r="A224" s="3" t="s">
        <v>116</v>
      </c>
      <c r="D224" s="36">
        <v>-200500</v>
      </c>
      <c r="E224" s="63"/>
      <c r="F224" s="36">
        <f>G222</f>
        <v>0</v>
      </c>
      <c r="G224" s="63"/>
      <c r="H224" s="36">
        <v>-99830</v>
      </c>
      <c r="I224" s="63"/>
      <c r="J224" s="36">
        <v>0</v>
      </c>
    </row>
    <row r="225" spans="1:10" ht="19.5" customHeight="1">
      <c r="A225" s="3" t="s">
        <v>117</v>
      </c>
      <c r="D225" s="36">
        <v>100670</v>
      </c>
      <c r="E225" s="63"/>
      <c r="F225" s="36">
        <f>G223</f>
        <v>0</v>
      </c>
      <c r="G225" s="63"/>
      <c r="H225" s="36">
        <f>I223</f>
        <v>0</v>
      </c>
      <c r="I225" s="63"/>
      <c r="J225" s="36">
        <v>0</v>
      </c>
    </row>
    <row r="226" spans="1:10" ht="19.5" customHeight="1">
      <c r="A226" s="3" t="s">
        <v>166</v>
      </c>
      <c r="D226" s="36">
        <v>-438</v>
      </c>
      <c r="E226" s="63"/>
      <c r="F226" s="36">
        <v>-358</v>
      </c>
      <c r="G226" s="63"/>
      <c r="H226" s="36">
        <v>0</v>
      </c>
      <c r="I226" s="63"/>
      <c r="J226" s="36">
        <v>0</v>
      </c>
    </row>
    <row r="227" spans="1:10" ht="19.5" customHeight="1">
      <c r="A227" s="3" t="s">
        <v>118</v>
      </c>
      <c r="D227" s="40">
        <f>SUM(D222:D226)</f>
        <v>-86034</v>
      </c>
      <c r="E227" s="63"/>
      <c r="F227" s="40">
        <f>SUM(F222:F226)</f>
        <v>25332</v>
      </c>
      <c r="G227" s="63"/>
      <c r="H227" s="40">
        <f>SUM(H222:H226)</f>
        <v>-91830</v>
      </c>
      <c r="I227" s="63"/>
      <c r="J227" s="40">
        <f>SUM(J222:J226)</f>
        <v>0</v>
      </c>
    </row>
    <row r="228" spans="1:10" ht="19.5" customHeight="1">
      <c r="A228" s="3" t="s">
        <v>119</v>
      </c>
      <c r="D228" s="36">
        <f>SUM(D201+D218+D227)</f>
        <v>-18797</v>
      </c>
      <c r="E228" s="63"/>
      <c r="F228" s="36">
        <f>SUM(F201+F218+F227)</f>
        <v>-893</v>
      </c>
      <c r="G228" s="63"/>
      <c r="H228" s="36">
        <f>SUM(H201+H218+H227)</f>
        <v>-30763</v>
      </c>
      <c r="I228" s="36"/>
      <c r="J228" s="36">
        <f>SUM(J201+J218+J227)</f>
        <v>-2162</v>
      </c>
    </row>
    <row r="229" spans="1:10" ht="19.5" customHeight="1">
      <c r="A229" s="3" t="s">
        <v>63</v>
      </c>
      <c r="D229" s="36">
        <v>40006</v>
      </c>
      <c r="E229" s="63"/>
      <c r="F229" s="36">
        <v>36099</v>
      </c>
      <c r="G229" s="63"/>
      <c r="H229" s="36">
        <v>31088</v>
      </c>
      <c r="I229" s="63"/>
      <c r="J229" s="36">
        <v>30044</v>
      </c>
    </row>
    <row r="230" spans="1:10" ht="19.5" customHeight="1" thickBot="1">
      <c r="A230" s="3" t="s">
        <v>174</v>
      </c>
      <c r="B230" s="9">
        <v>9</v>
      </c>
      <c r="D230" s="41">
        <f>SUM(D228:D229)</f>
        <v>21209</v>
      </c>
      <c r="E230" s="63"/>
      <c r="F230" s="41">
        <f>SUM(F228:F229)</f>
        <v>35206</v>
      </c>
      <c r="G230" s="63"/>
      <c r="H230" s="41">
        <f>SUM(H228:H229)</f>
        <v>325</v>
      </c>
      <c r="I230" s="63"/>
      <c r="J230" s="41">
        <f>SUM(J228:J229)</f>
        <v>27882</v>
      </c>
    </row>
    <row r="231" spans="4:10" ht="19.5" customHeight="1" thickTop="1">
      <c r="D231" s="37">
        <f>D230-D10</f>
        <v>0</v>
      </c>
      <c r="E231" s="63"/>
      <c r="F231" s="37"/>
      <c r="G231" s="63"/>
      <c r="H231" s="37">
        <f>H230-H10</f>
        <v>0</v>
      </c>
      <c r="I231" s="63"/>
      <c r="J231" s="37"/>
    </row>
    <row r="232" spans="1:10" ht="19.5" customHeight="1">
      <c r="A232" s="3" t="s">
        <v>36</v>
      </c>
      <c r="D232" s="37"/>
      <c r="E232" s="63"/>
      <c r="F232" s="37"/>
      <c r="G232" s="63"/>
      <c r="H232" s="37"/>
      <c r="I232" s="63"/>
      <c r="J232" s="37"/>
    </row>
    <row r="233" spans="1:10" ht="19.5" customHeight="1">
      <c r="A233" s="3" t="s">
        <v>64</v>
      </c>
      <c r="D233" s="37"/>
      <c r="E233" s="63"/>
      <c r="F233" s="37"/>
      <c r="G233" s="63"/>
      <c r="H233" s="37"/>
      <c r="I233" s="63"/>
      <c r="J233" s="37"/>
    </row>
    <row r="234" spans="1:10" ht="19.5" customHeight="1">
      <c r="A234" s="3" t="s">
        <v>24</v>
      </c>
      <c r="D234" s="3">
        <v>1419</v>
      </c>
      <c r="E234" s="63"/>
      <c r="F234" s="37">
        <v>257</v>
      </c>
      <c r="G234" s="63"/>
      <c r="H234" s="37">
        <v>0</v>
      </c>
      <c r="I234" s="63"/>
      <c r="J234" s="37">
        <v>0</v>
      </c>
    </row>
    <row r="235" spans="1:10" ht="19.5" customHeight="1">
      <c r="A235" s="3" t="s">
        <v>141</v>
      </c>
      <c r="D235" s="3">
        <v>193</v>
      </c>
      <c r="F235" s="3">
        <v>131</v>
      </c>
      <c r="H235" s="37">
        <v>0</v>
      </c>
      <c r="J235" s="37">
        <v>355</v>
      </c>
    </row>
    <row r="236" ht="19.5" customHeight="1">
      <c r="A236" s="3" t="s">
        <v>171</v>
      </c>
    </row>
    <row r="237" spans="1:10" ht="19.5" customHeight="1">
      <c r="A237" s="3" t="s">
        <v>173</v>
      </c>
      <c r="D237" s="3">
        <v>581</v>
      </c>
      <c r="F237" s="37">
        <v>0</v>
      </c>
      <c r="H237" s="37">
        <v>0</v>
      </c>
      <c r="J237" s="37">
        <v>0</v>
      </c>
    </row>
    <row r="238" ht="19.5" customHeight="1">
      <c r="A238" s="3" t="s">
        <v>172</v>
      </c>
    </row>
    <row r="239" spans="1:10" ht="19.5" customHeight="1">
      <c r="A239" s="3" t="s">
        <v>175</v>
      </c>
      <c r="D239" s="3">
        <v>8701</v>
      </c>
      <c r="F239" s="37">
        <v>0</v>
      </c>
      <c r="H239" s="37">
        <v>0</v>
      </c>
      <c r="J239" s="37">
        <v>0</v>
      </c>
    </row>
    <row r="240" ht="19.5" customHeight="1"/>
    <row r="241" ht="21.75" customHeight="1"/>
    <row r="242" spans="1:10" ht="21.75" customHeight="1">
      <c r="A242" s="3" t="s">
        <v>11</v>
      </c>
      <c r="D242" s="13"/>
      <c r="E242" s="34"/>
      <c r="F242" s="13"/>
      <c r="G242" s="34"/>
      <c r="H242" s="13"/>
      <c r="I242" s="34"/>
      <c r="J242" s="13"/>
    </row>
  </sheetData>
  <mergeCells count="2">
    <mergeCell ref="A170:J170"/>
    <mergeCell ref="A206:J206"/>
  </mergeCells>
  <printOptions horizontalCentered="1"/>
  <pageMargins left="0.984251968503937" right="0.3937007874015748" top="0.3937007874015748" bottom="0.3937007874015748" header="0.1968503937007874" footer="0.1968503937007874"/>
  <pageSetup horizontalDpi="600" verticalDpi="600" orientation="portrait" scale="70" r:id="rId2"/>
  <rowBreaks count="6" manualBreakCount="6">
    <brk id="35" max="255" man="1"/>
    <brk id="66" max="255" man="1"/>
    <brk id="94" max="255" man="1"/>
    <brk id="131" max="255" man="1"/>
    <brk id="168" max="255" man="1"/>
    <brk id="2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7"/>
  <sheetViews>
    <sheetView showGridLines="0" zoomScale="80" zoomScaleNormal="80" workbookViewId="0" topLeftCell="B8">
      <selection activeCell="H21" sqref="H21"/>
    </sheetView>
  </sheetViews>
  <sheetFormatPr defaultColWidth="9.00390625" defaultRowHeight="22.5" customHeight="1"/>
  <cols>
    <col min="1" max="1" width="43.00390625" style="22" customWidth="1"/>
    <col min="2" max="2" width="16.50390625" style="22" customWidth="1"/>
    <col min="3" max="3" width="1.875" style="22" customWidth="1"/>
    <col min="4" max="4" width="16.50390625" style="22" customWidth="1"/>
    <col min="5" max="5" width="1.875" style="22" customWidth="1"/>
    <col min="6" max="6" width="16.50390625" style="22" customWidth="1"/>
    <col min="7" max="7" width="1.875" style="22" customWidth="1"/>
    <col min="8" max="8" width="16.50390625" style="22" customWidth="1"/>
    <col min="9" max="9" width="1.875" style="22" customWidth="1"/>
    <col min="10" max="10" width="16.50390625" style="22" customWidth="1"/>
    <col min="11" max="11" width="1.875" style="22" customWidth="1"/>
    <col min="12" max="12" width="16.50390625" style="22" customWidth="1"/>
    <col min="13" max="16384" width="10.875" style="22" customWidth="1"/>
  </cols>
  <sheetData>
    <row r="1" ht="22.5" customHeight="1">
      <c r="L1" s="76" t="s">
        <v>138</v>
      </c>
    </row>
    <row r="2" spans="1:12" s="19" customFormat="1" ht="22.5" customHeight="1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19" customFormat="1" ht="22.5" customHeight="1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9" customFormat="1" ht="22.5" customHeight="1">
      <c r="A4" s="86" t="s">
        <v>97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s="19" customFormat="1" ht="22.5" customHeight="1">
      <c r="A5" s="86" t="s">
        <v>53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22.5" customHeight="1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</row>
    <row r="7" spans="1:12" ht="22.5" customHeight="1">
      <c r="A7" s="20"/>
      <c r="B7" s="85" t="s">
        <v>122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2" s="29" customFormat="1" ht="22.5" customHeight="1">
      <c r="B8" s="23"/>
      <c r="E8" s="30"/>
      <c r="G8" s="24"/>
      <c r="I8" s="24"/>
      <c r="J8" s="26"/>
      <c r="K8" s="24"/>
      <c r="L8" s="26"/>
    </row>
    <row r="9" spans="5:11" s="29" customFormat="1" ht="22.5" customHeight="1">
      <c r="E9" s="30"/>
      <c r="F9" s="26"/>
      <c r="G9" s="24"/>
      <c r="I9" s="24"/>
      <c r="K9" s="24"/>
    </row>
    <row r="10" spans="2:11" s="29" customFormat="1" ht="22.5" customHeight="1">
      <c r="B10" s="29" t="s">
        <v>41</v>
      </c>
      <c r="E10" s="30"/>
      <c r="G10" s="24"/>
      <c r="H10" s="84" t="s">
        <v>123</v>
      </c>
      <c r="I10" s="84"/>
      <c r="J10" s="84"/>
      <c r="K10" s="24"/>
    </row>
    <row r="11" spans="2:12" ht="22.5" customHeight="1">
      <c r="B11" s="29" t="s">
        <v>124</v>
      </c>
      <c r="D11" s="29" t="s">
        <v>125</v>
      </c>
      <c r="E11" s="27"/>
      <c r="F11" s="26" t="s">
        <v>126</v>
      </c>
      <c r="G11" s="25"/>
      <c r="H11" s="26" t="s">
        <v>127</v>
      </c>
      <c r="I11" s="25"/>
      <c r="J11" s="29" t="s">
        <v>128</v>
      </c>
      <c r="K11" s="25"/>
      <c r="L11" s="29"/>
    </row>
    <row r="12" spans="2:12" ht="22.5" customHeight="1">
      <c r="B12" s="31" t="s">
        <v>42</v>
      </c>
      <c r="C12" s="29"/>
      <c r="D12" s="32" t="s">
        <v>129</v>
      </c>
      <c r="E12" s="27"/>
      <c r="F12" s="32" t="s">
        <v>130</v>
      </c>
      <c r="G12" s="25"/>
      <c r="H12" s="32" t="s">
        <v>131</v>
      </c>
      <c r="I12" s="25"/>
      <c r="J12" s="32" t="s">
        <v>132</v>
      </c>
      <c r="K12" s="25"/>
      <c r="L12" s="32" t="s">
        <v>40</v>
      </c>
    </row>
    <row r="13" spans="2:12" ht="22.5" customHeight="1">
      <c r="B13" s="33"/>
      <c r="C13" s="29"/>
      <c r="D13" s="26"/>
      <c r="E13" s="27"/>
      <c r="F13" s="26"/>
      <c r="G13" s="25"/>
      <c r="H13" s="26"/>
      <c r="I13" s="25"/>
      <c r="J13" s="26"/>
      <c r="K13" s="25"/>
      <c r="L13" s="26"/>
    </row>
    <row r="14" spans="2:12" ht="22.5" customHeight="1">
      <c r="B14" s="33"/>
      <c r="C14" s="29"/>
      <c r="D14" s="26"/>
      <c r="E14" s="27"/>
      <c r="F14" s="26"/>
      <c r="G14" s="25"/>
      <c r="H14" s="26"/>
      <c r="I14" s="25"/>
      <c r="J14" s="26"/>
      <c r="K14" s="25"/>
      <c r="L14" s="26"/>
    </row>
    <row r="15" spans="1:12" ht="22.5" customHeight="1">
      <c r="A15" s="35" t="s">
        <v>133</v>
      </c>
      <c r="B15" s="43">
        <v>279367</v>
      </c>
      <c r="C15" s="43"/>
      <c r="D15" s="43">
        <v>-1724549</v>
      </c>
      <c r="E15" s="43"/>
      <c r="F15" s="43">
        <v>1546936</v>
      </c>
      <c r="G15" s="43"/>
      <c r="H15" s="43">
        <v>12140</v>
      </c>
      <c r="I15" s="82"/>
      <c r="J15" s="43">
        <v>-37208</v>
      </c>
      <c r="K15" s="43"/>
      <c r="L15" s="43">
        <f>SUM(B15:K15)</f>
        <v>76686</v>
      </c>
    </row>
    <row r="16" spans="1:12" ht="22.5" customHeight="1">
      <c r="A16" s="22" t="s">
        <v>135</v>
      </c>
      <c r="B16" s="42" t="s">
        <v>0</v>
      </c>
      <c r="C16" s="42"/>
      <c r="D16" s="42" t="s">
        <v>0</v>
      </c>
      <c r="E16" s="42"/>
      <c r="F16" s="42" t="s">
        <v>0</v>
      </c>
      <c r="G16" s="42"/>
      <c r="H16" s="42" t="s">
        <v>0</v>
      </c>
      <c r="I16" s="42"/>
      <c r="J16" s="75">
        <f>Eng!J160</f>
        <v>1429</v>
      </c>
      <c r="K16" s="42"/>
      <c r="L16" s="43">
        <f>SUM(D16:K16)</f>
        <v>1429</v>
      </c>
    </row>
    <row r="17" spans="1:12" ht="22.5" customHeight="1" thickBot="1">
      <c r="A17" s="35" t="s">
        <v>136</v>
      </c>
      <c r="B17" s="44">
        <f>SUM(B15:B16)</f>
        <v>279367</v>
      </c>
      <c r="C17" s="42"/>
      <c r="D17" s="44">
        <f>SUM(D15:D16)</f>
        <v>-1724549</v>
      </c>
      <c r="E17" s="42"/>
      <c r="F17" s="44">
        <f>SUM(F15:F16)</f>
        <v>1546936</v>
      </c>
      <c r="G17" s="42"/>
      <c r="H17" s="44">
        <f>SUM(H15:H16)</f>
        <v>12140</v>
      </c>
      <c r="I17" s="42"/>
      <c r="J17" s="44">
        <f>SUM(J15:J16)</f>
        <v>-35779</v>
      </c>
      <c r="K17" s="42"/>
      <c r="L17" s="44">
        <f>SUM(L15:L16)</f>
        <v>78115</v>
      </c>
    </row>
    <row r="18" spans="1:12" ht="22.5" customHeight="1" thickTop="1">
      <c r="A18" s="35"/>
      <c r="B18" s="43"/>
      <c r="C18" s="42"/>
      <c r="D18" s="43"/>
      <c r="E18" s="42"/>
      <c r="F18" s="43"/>
      <c r="G18" s="42"/>
      <c r="H18" s="43"/>
      <c r="I18" s="42"/>
      <c r="J18" s="43"/>
      <c r="K18" s="42"/>
      <c r="L18" s="43"/>
    </row>
    <row r="19" spans="2:12" ht="22.5" customHeight="1">
      <c r="B19" s="43"/>
      <c r="C19" s="42"/>
      <c r="D19" s="43"/>
      <c r="E19" s="42"/>
      <c r="F19" s="43"/>
      <c r="G19" s="42"/>
      <c r="H19" s="43"/>
      <c r="I19" s="42"/>
      <c r="J19" s="43"/>
      <c r="K19" s="42"/>
      <c r="L19" s="43"/>
    </row>
    <row r="20" spans="1:12" ht="22.5" customHeight="1">
      <c r="A20" s="35" t="s">
        <v>134</v>
      </c>
      <c r="B20" s="43">
        <v>279367</v>
      </c>
      <c r="C20" s="42"/>
      <c r="D20" s="43">
        <v>-1724549</v>
      </c>
      <c r="E20" s="42"/>
      <c r="F20" s="43">
        <v>1546936</v>
      </c>
      <c r="G20" s="42"/>
      <c r="H20" s="43">
        <v>12140</v>
      </c>
      <c r="I20" s="82"/>
      <c r="J20" s="43">
        <v>-29006</v>
      </c>
      <c r="K20" s="43"/>
      <c r="L20" s="43">
        <f>SUM(B20:K20)</f>
        <v>84888</v>
      </c>
    </row>
    <row r="21" spans="1:12" ht="22.5" customHeight="1">
      <c r="A21" s="22" t="s">
        <v>135</v>
      </c>
      <c r="B21" s="42" t="s">
        <v>0</v>
      </c>
      <c r="C21" s="42"/>
      <c r="D21" s="42" t="s">
        <v>0</v>
      </c>
      <c r="E21" s="42"/>
      <c r="F21" s="42" t="s">
        <v>0</v>
      </c>
      <c r="G21" s="42"/>
      <c r="H21" s="42" t="s">
        <v>0</v>
      </c>
      <c r="I21" s="42"/>
      <c r="J21" s="42">
        <f>Eng!D160</f>
        <v>116008</v>
      </c>
      <c r="K21" s="42"/>
      <c r="L21" s="43">
        <f>SUM(D21:K21)</f>
        <v>116008</v>
      </c>
    </row>
    <row r="22" spans="1:12" ht="22.5" customHeight="1" thickBot="1">
      <c r="A22" s="35" t="s">
        <v>137</v>
      </c>
      <c r="B22" s="44">
        <f>SUM(B20:B21)</f>
        <v>279367</v>
      </c>
      <c r="C22" s="42"/>
      <c r="D22" s="44">
        <f>SUM(D20:D21)</f>
        <v>-1724549</v>
      </c>
      <c r="E22" s="42"/>
      <c r="F22" s="44">
        <f>SUM(F20:F21)</f>
        <v>1546936</v>
      </c>
      <c r="G22" s="42"/>
      <c r="H22" s="44">
        <f>SUM(H20:H21)</f>
        <v>12140</v>
      </c>
      <c r="I22" s="42"/>
      <c r="J22" s="44">
        <f>SUM(J20:J21)</f>
        <v>87002</v>
      </c>
      <c r="K22" s="42"/>
      <c r="L22" s="44">
        <f>SUM(L20:L21)</f>
        <v>200896</v>
      </c>
    </row>
    <row r="23" ht="22.5" customHeight="1" thickTop="1">
      <c r="L23" s="22">
        <f>L22-Eng!D86</f>
        <v>0</v>
      </c>
    </row>
    <row r="24" spans="1:12" ht="22.5" customHeight="1">
      <c r="A24" s="22" t="s">
        <v>11</v>
      </c>
      <c r="D24" s="28"/>
      <c r="F24" s="28"/>
      <c r="H24" s="28"/>
      <c r="J24" s="28"/>
      <c r="L24" s="28"/>
    </row>
    <row r="237" ht="22.5" customHeight="1">
      <c r="A237" s="22" t="s">
        <v>170</v>
      </c>
    </row>
  </sheetData>
  <mergeCells count="6">
    <mergeCell ref="H10:J10"/>
    <mergeCell ref="B7:L7"/>
    <mergeCell ref="A2:L2"/>
    <mergeCell ref="A3:L3"/>
    <mergeCell ref="A4:L4"/>
    <mergeCell ref="A5:L5"/>
  </mergeCells>
  <printOptions horizontalCentered="1"/>
  <pageMargins left="0.984251968503937" right="0.3937007874015748" top="0.3937007874015748" bottom="0.3937007874015748" header="0.1968503937007874" footer="0.1968503937007874"/>
  <pageSetup fitToHeight="2" horizontalDpi="600" verticalDpi="600" orientation="portrait" scale="60" r:id="rId2"/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B&amp;P.XLS</dc:title>
  <dc:subject/>
  <dc:creator>COMPAQ PRESARIO 660 M 340</dc:creator>
  <cp:keywords/>
  <dc:description/>
  <cp:lastModifiedBy>west virginia</cp:lastModifiedBy>
  <cp:lastPrinted>2004-08-10T03:08:54Z</cp:lastPrinted>
  <dcterms:created xsi:type="dcterms:W3CDTF">1999-06-23T01:58:07Z</dcterms:created>
  <dcterms:modified xsi:type="dcterms:W3CDTF">2004-08-16T05:33:01Z</dcterms:modified>
  <cp:category/>
  <cp:version/>
  <cp:contentType/>
  <cp:contentStatus/>
</cp:coreProperties>
</file>