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P&amp;L" sheetId="1" r:id="rId1"/>
    <sheet name="BS" sheetId="2" r:id="rId2"/>
    <sheet name="SCE" sheetId="3" r:id="rId3"/>
    <sheet name="CF" sheetId="4" r:id="rId4"/>
  </sheets>
  <definedNames>
    <definedName name="_Regression_Int" localSheetId="1" hidden="1">1</definedName>
    <definedName name="_Regression_Int" localSheetId="0" hidden="1">1</definedName>
    <definedName name="a" localSheetId="1">'BS'!#REF!</definedName>
    <definedName name="a" localSheetId="0">'P&amp;L'!$A$2:$K$15</definedName>
    <definedName name="a">#REF!</definedName>
    <definedName name="b" localSheetId="1">'BS'!#REF!</definedName>
    <definedName name="b" localSheetId="0">'P&amp;L'!$A$22:$K$31</definedName>
    <definedName name="b">#REF!</definedName>
    <definedName name="d" localSheetId="1">'BS'!#REF!</definedName>
    <definedName name="d" localSheetId="0">'P&amp;L'!#REF!</definedName>
    <definedName name="d">#REF!</definedName>
    <definedName name="KLSE199">#REF!</definedName>
    <definedName name="_xlnm.Print_Area" localSheetId="1">'BS'!$A$2:$K$60</definedName>
    <definedName name="_xlnm.Print_Area" localSheetId="3">'CF'!$A$1:$G$45</definedName>
    <definedName name="_xlnm.Print_Area" localSheetId="0">'P&amp;L'!$A$1:$L$34</definedName>
    <definedName name="_xlnm.Print_Area" localSheetId="2">'SCE'!$A$1:$K$30</definedName>
  </definedNames>
  <calcPr fullCalcOnLoad="1"/>
</workbook>
</file>

<file path=xl/sharedStrings.xml><?xml version="1.0" encoding="utf-8"?>
<sst xmlns="http://schemas.openxmlformats.org/spreadsheetml/2006/main" count="198" uniqueCount="128">
  <si>
    <t>JOHAN CERAMICS BERHAD (Company No. 27160U)</t>
  </si>
  <si>
    <t>UNAUDITED CONDENSED CONSOLIDATED INCOME STATEMENTS</t>
  </si>
  <si>
    <t>Note</t>
  </si>
  <si>
    <t xml:space="preserve"> </t>
  </si>
  <si>
    <t>RM'000</t>
  </si>
  <si>
    <t>Revenue</t>
  </si>
  <si>
    <t>Cost of sales</t>
  </si>
  <si>
    <t>Other operating income</t>
  </si>
  <si>
    <t>Operating expenses</t>
  </si>
  <si>
    <t>Finance cost</t>
  </si>
  <si>
    <t xml:space="preserve">      activities before tax</t>
  </si>
  <si>
    <t>Taxation</t>
  </si>
  <si>
    <t xml:space="preserve">      activities after tax</t>
  </si>
  <si>
    <t>Minority interest</t>
  </si>
  <si>
    <t>Sen</t>
  </si>
  <si>
    <t>(i)</t>
  </si>
  <si>
    <t>Basic</t>
  </si>
  <si>
    <t>(ii)</t>
  </si>
  <si>
    <t>Diluted</t>
  </si>
  <si>
    <t>-</t>
  </si>
  <si>
    <t xml:space="preserve">The unaudited Condensed Consolidated Income Statements should be read in conjunction with </t>
  </si>
  <si>
    <t>UNAUDITED CONDENSED CONSOLIDATED BALANCE SHEET</t>
  </si>
  <si>
    <t>As at</t>
  </si>
  <si>
    <t>Non Current assets :</t>
  </si>
  <si>
    <t>Property, plant and equipment</t>
  </si>
  <si>
    <t>Investment properties</t>
  </si>
  <si>
    <t>Investment</t>
  </si>
  <si>
    <t>Intangible assets</t>
  </si>
  <si>
    <t>Other non current assets</t>
  </si>
  <si>
    <t>Current Assets :</t>
  </si>
  <si>
    <t>Inventories</t>
  </si>
  <si>
    <t>Receivables</t>
  </si>
  <si>
    <t>Marketable securities</t>
  </si>
  <si>
    <t>Bank and cash balances</t>
  </si>
  <si>
    <t>Current Liabilities :</t>
  </si>
  <si>
    <t>Provisions</t>
  </si>
  <si>
    <t>Payables</t>
  </si>
  <si>
    <t>Tax liabilities</t>
  </si>
  <si>
    <t>Bank borrowings</t>
  </si>
  <si>
    <t>Dividends payable</t>
  </si>
  <si>
    <t xml:space="preserve">Net Current Assets/(Liabilities) </t>
  </si>
  <si>
    <t>Less : Non Current Liabilities :</t>
  </si>
  <si>
    <t>Deferred tax liabilities</t>
  </si>
  <si>
    <t>Capital and Reserves :</t>
  </si>
  <si>
    <t>Share Capital</t>
  </si>
  <si>
    <t>Reserves :</t>
  </si>
  <si>
    <t>Share premium</t>
  </si>
  <si>
    <t xml:space="preserve">Revaluation reserve </t>
  </si>
  <si>
    <t>Capital reserve</t>
  </si>
  <si>
    <t>Statutory reserve</t>
  </si>
  <si>
    <t>Accumulated losses</t>
  </si>
  <si>
    <t>Shareholders' Equity</t>
  </si>
  <si>
    <t>Minority interests</t>
  </si>
  <si>
    <t>Net tangible assets per share (sen)</t>
  </si>
  <si>
    <t xml:space="preserve">The unaudited Condensed Consolidated Balance Sheet should be read in conjunction with </t>
  </si>
  <si>
    <t>UNAUDITED CONDENSED CONSOLIDATED STATEMENT OF CHANGES IN EQUITY</t>
  </si>
  <si>
    <t>Issued &amp; fully paid</t>
  </si>
  <si>
    <t>ordinary shares</t>
  </si>
  <si>
    <t>Non-</t>
  </si>
  <si>
    <t>of RM1.00 each</t>
  </si>
  <si>
    <t>distributable</t>
  </si>
  <si>
    <t>Number</t>
  </si>
  <si>
    <t>Nominal</t>
  </si>
  <si>
    <t>Revaluation</t>
  </si>
  <si>
    <t>Accumulated</t>
  </si>
  <si>
    <t>of Shares</t>
  </si>
  <si>
    <t>Value</t>
  </si>
  <si>
    <t>Reserve</t>
  </si>
  <si>
    <t>losses</t>
  </si>
  <si>
    <t>Total</t>
  </si>
  <si>
    <t>'000</t>
  </si>
  <si>
    <t>Net loss for the financial period</t>
  </si>
  <si>
    <t>Dividend</t>
  </si>
  <si>
    <t>The unaudited Condensed Consolidated Statement of Changes in Equity should be read in conjunction</t>
  </si>
  <si>
    <t>Johan Ceramics Berhad (Company No. 27160U)</t>
  </si>
  <si>
    <t xml:space="preserve">UNAUDITED CONDENSED CONSOLIDATED CASH FLOW STATEMENT </t>
  </si>
  <si>
    <t>OPERATING ACTIVITIES</t>
  </si>
  <si>
    <t>Cash receipts from customers</t>
  </si>
  <si>
    <t>Cash paid to suppliers and employees</t>
  </si>
  <si>
    <t>Cash  from operations</t>
  </si>
  <si>
    <t>Retirement benefit paid</t>
  </si>
  <si>
    <t>Interest paid</t>
  </si>
  <si>
    <t>Net cash flow from operating activities</t>
  </si>
  <si>
    <t>INVESTING ACTIVITIES</t>
  </si>
  <si>
    <t>- additions</t>
  </si>
  <si>
    <t>Proceed from disposal of fixed assets</t>
  </si>
  <si>
    <t>Net cash used in investing activities</t>
  </si>
  <si>
    <t>FINANCING ACTIVITIES</t>
  </si>
  <si>
    <t>Net proceeds from short term borrowings</t>
  </si>
  <si>
    <t>Dividend paid to shareholders</t>
  </si>
  <si>
    <t>Net cash from financing activities</t>
  </si>
  <si>
    <t xml:space="preserve">Net increase/(decrease) in cash </t>
  </si>
  <si>
    <t xml:space="preserve"> and cash equivalents</t>
  </si>
  <si>
    <t>Cash and cash equivalents :</t>
  </si>
  <si>
    <t>- at start of period</t>
  </si>
  <si>
    <t>- at end of period</t>
  </si>
  <si>
    <t xml:space="preserve">The unaudited Condensed Consolidated Cash Flow Statement should be read in </t>
  </si>
  <si>
    <t xml:space="preserve">conjunction with the Annual Audited Financial Statements of the Company for  the </t>
  </si>
  <si>
    <t>Balance at 1 January</t>
  </si>
  <si>
    <t>2004</t>
  </si>
  <si>
    <t>31/12/2004</t>
  </si>
  <si>
    <t>the Annual Audited Financial Statements of the Company for the year ended 31 December 2004.</t>
  </si>
  <si>
    <t>year ended 31 December 2004.</t>
  </si>
  <si>
    <t>2005</t>
  </si>
  <si>
    <t>with the Annual Audited Financial Statements of the Company for the year ended 31 December 2004.</t>
  </si>
  <si>
    <t>1st</t>
  </si>
  <si>
    <t>2nd</t>
  </si>
  <si>
    <t>3rd</t>
  </si>
  <si>
    <t>4th</t>
  </si>
  <si>
    <t>2.5</t>
  </si>
  <si>
    <t>2.12</t>
  </si>
  <si>
    <t>1.9</t>
  </si>
  <si>
    <t>2.8</t>
  </si>
  <si>
    <t>1.7</t>
  </si>
  <si>
    <t>Dividend paid</t>
  </si>
  <si>
    <t>3 months ended</t>
  </si>
  <si>
    <t>9 months ended</t>
  </si>
  <si>
    <t>30/09/2005</t>
  </si>
  <si>
    <t>30/09/2004</t>
  </si>
  <si>
    <t>as at 30 September 2005</t>
  </si>
  <si>
    <t>Balance at 30 September</t>
  </si>
  <si>
    <t>for the nine months ended 30 September 2005</t>
  </si>
  <si>
    <t>Investment in related Company</t>
  </si>
  <si>
    <t>Gross (loss)/profit</t>
  </si>
  <si>
    <t>(Loss)/profit  from operations</t>
  </si>
  <si>
    <t xml:space="preserve">(Loss)/profit  from ordinary </t>
  </si>
  <si>
    <t>Net (loss)/profit  for the period</t>
  </si>
  <si>
    <t>(Losses)/earnings per share :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</si>
</sst>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_-;&quot;RM&quot;#,##0\-"/>
    <numFmt numFmtId="171" formatCode="&quot;RM&quot;#,##0_-;[Red]&quot;RM&quot;#,##0\-"/>
    <numFmt numFmtId="172" formatCode="&quot;RM&quot;#,##0.00_-;&quot;RM&quot;#,##0.00\-"/>
    <numFmt numFmtId="173" formatCode="&quot;RM&quot;#,##0.00_-;[Red]&quot;RM&quot;#,##0.00\-"/>
    <numFmt numFmtId="174" formatCode="_-&quot;RM&quot;* #,##0_-;_-&quot;RM&quot;* #,##0\-;_-&quot;RM&quot;* &quot;-&quot;_-;_-@_-"/>
    <numFmt numFmtId="175" formatCode="_-* #,##0_-;_-* #,##0\-;_-* &quot;-&quot;_-;_-@_-"/>
    <numFmt numFmtId="176" formatCode="_-&quot;RM&quot;* #,##0.00_-;_-&quot;RM&quot;* #,##0.00\-;_-&quot;RM&quot;* &quot;-&quot;??_-;_-@_-"/>
    <numFmt numFmtId="177" formatCode="_-* #,##0.00_-;_-* #,##0.00\-;_-* &quot;-&quot;??_-;_-@_-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&quot;RM&quot;#,##0;\-&quot;RM&quot;#,##0"/>
    <numFmt numFmtId="187" formatCode="&quot;RM&quot;#,##0;[Red]\-&quot;RM&quot;#,##0"/>
    <numFmt numFmtId="188" formatCode="&quot;RM&quot;#,##0.00;\-&quot;RM&quot;#,##0.00"/>
    <numFmt numFmtId="189" formatCode="&quot;RM&quot;#,##0.00;[Red]\-&quot;RM&quot;#,##0.00"/>
    <numFmt numFmtId="190" formatCode="_-&quot;RM&quot;* #,##0_-;\-&quot;RM&quot;* #,##0_-;_-&quot;RM&quot;* &quot;-&quot;_-;_-@_-"/>
    <numFmt numFmtId="191" formatCode="_-* #,##0_-;\-* #,##0_-;_-* &quot;-&quot;_-;_-@_-"/>
    <numFmt numFmtId="192" formatCode="_-&quot;RM&quot;* #,##0.00_-;\-&quot;RM&quot;* #,##0.00_-;_-&quot;RM&quot;* &quot;-&quot;??_-;_-@_-"/>
    <numFmt numFmtId="193" formatCode="_-* #,##0.00_-;\-* #,##0.00_-;_-* &quot;-&quot;??_-;_-@_-"/>
    <numFmt numFmtId="194" formatCode="0.0%"/>
    <numFmt numFmtId="195" formatCode="#,##0.0_);\(#,##0.0\)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</numFmts>
  <fonts count="40">
    <font>
      <sz val="11"/>
      <name val="Tms Rm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 Black"/>
      <family val="2"/>
    </font>
    <font>
      <b/>
      <i/>
      <sz val="14"/>
      <name val="Arial Black"/>
      <family val="2"/>
    </font>
    <font>
      <sz val="14"/>
      <name val="Arial Black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 Black"/>
      <family val="2"/>
    </font>
    <font>
      <sz val="11"/>
      <name val="Arial Black"/>
      <family val="2"/>
    </font>
    <font>
      <b/>
      <i/>
      <sz val="10"/>
      <name val="Arial Black"/>
      <family val="2"/>
    </font>
    <font>
      <b/>
      <sz val="9"/>
      <name val="Arial Black"/>
      <family val="2"/>
    </font>
    <font>
      <b/>
      <i/>
      <sz val="10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1"/>
      <name val="Times New Roman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0"/>
    </font>
    <font>
      <b/>
      <sz val="10"/>
      <name val="Arial Black"/>
      <family val="2"/>
    </font>
    <font>
      <sz val="12"/>
      <name val="Arial Black"/>
      <family val="2"/>
    </font>
    <font>
      <sz val="14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u val="single"/>
      <sz val="11"/>
      <name val="Arial"/>
      <family val="2"/>
    </font>
    <font>
      <i/>
      <sz val="12"/>
      <name val="Arial"/>
      <family val="2"/>
    </font>
    <font>
      <sz val="12"/>
      <name val="Tms Rmn"/>
      <family val="0"/>
    </font>
    <font>
      <sz val="14"/>
      <name val="Tms Rmn"/>
      <family val="0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8"/>
      <name val="Tms Rmn"/>
      <family val="0"/>
    </font>
    <font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1">
    <xf numFmtId="37" fontId="0" fillId="0" borderId="0" xfId="0" applyAlignment="1">
      <alignment/>
    </xf>
    <xf numFmtId="37" fontId="5" fillId="0" borderId="0" xfId="0" applyFont="1" applyAlignment="1">
      <alignment/>
    </xf>
    <xf numFmtId="37" fontId="1" fillId="0" borderId="0" xfId="0" applyFont="1" applyAlignment="1">
      <alignment/>
    </xf>
    <xf numFmtId="37" fontId="1" fillId="2" borderId="1" xfId="0" applyFont="1" applyFill="1" applyBorder="1" applyAlignment="1">
      <alignment/>
    </xf>
    <xf numFmtId="37" fontId="5" fillId="0" borderId="0" xfId="0" applyFont="1" applyAlignment="1">
      <alignment horizontal="center"/>
    </xf>
    <xf numFmtId="37" fontId="4" fillId="0" borderId="0" xfId="0" applyFont="1" applyAlignment="1">
      <alignment/>
    </xf>
    <xf numFmtId="37" fontId="3" fillId="0" borderId="0" xfId="0" applyFont="1" applyBorder="1" applyAlignment="1">
      <alignment horizontal="centerContinuous"/>
    </xf>
    <xf numFmtId="37" fontId="3" fillId="0" borderId="0" xfId="0" applyFont="1" applyBorder="1" applyAlignment="1" applyProtection="1">
      <alignment horizontal="centerContinuous"/>
      <protection/>
    </xf>
    <xf numFmtId="37" fontId="3" fillId="0" borderId="0" xfId="0" applyFont="1" applyBorder="1" applyAlignment="1">
      <alignment horizontal="left"/>
    </xf>
    <xf numFmtId="37" fontId="1" fillId="0" borderId="0" xfId="0" applyFont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2" xfId="0" applyFont="1" applyBorder="1" applyAlignment="1">
      <alignment/>
    </xf>
    <xf numFmtId="37" fontId="4" fillId="0" borderId="1" xfId="0" applyFont="1" applyBorder="1" applyAlignment="1">
      <alignment/>
    </xf>
    <xf numFmtId="37" fontId="1" fillId="0" borderId="0" xfId="0" applyFont="1" applyBorder="1" applyAlignment="1" applyProtection="1">
      <alignment horizontal="center"/>
      <protection/>
    </xf>
    <xf numFmtId="37" fontId="4" fillId="0" borderId="0" xfId="0" applyFont="1" applyAlignment="1">
      <alignment horizontal="center"/>
    </xf>
    <xf numFmtId="37" fontId="6" fillId="0" borderId="0" xfId="0" applyFont="1" applyAlignment="1">
      <alignment/>
    </xf>
    <xf numFmtId="37" fontId="6" fillId="0" borderId="3" xfId="0" applyFont="1" applyBorder="1" applyAlignment="1">
      <alignment/>
    </xf>
    <xf numFmtId="43" fontId="6" fillId="0" borderId="0" xfId="15" applyFont="1" applyAlignment="1">
      <alignment/>
    </xf>
    <xf numFmtId="37" fontId="6" fillId="0" borderId="0" xfId="0" applyFont="1" applyAlignment="1" applyProtection="1">
      <alignment horizontal="left"/>
      <protection/>
    </xf>
    <xf numFmtId="37" fontId="9" fillId="0" borderId="4" xfId="0" applyFont="1" applyBorder="1" applyAlignment="1">
      <alignment/>
    </xf>
    <xf numFmtId="37" fontId="9" fillId="0" borderId="5" xfId="0" applyFont="1" applyBorder="1" applyAlignment="1">
      <alignment/>
    </xf>
    <xf numFmtId="37" fontId="6" fillId="0" borderId="5" xfId="0" applyFont="1" applyBorder="1" applyAlignment="1">
      <alignment/>
    </xf>
    <xf numFmtId="37" fontId="9" fillId="0" borderId="1" xfId="0" applyFont="1" applyBorder="1" applyAlignment="1">
      <alignment/>
    </xf>
    <xf numFmtId="37" fontId="9" fillId="0" borderId="2" xfId="0" applyFont="1" applyBorder="1" applyAlignment="1">
      <alignment/>
    </xf>
    <xf numFmtId="37" fontId="6" fillId="0" borderId="2" xfId="0" applyFont="1" applyBorder="1" applyAlignment="1">
      <alignment/>
    </xf>
    <xf numFmtId="37" fontId="8" fillId="0" borderId="1" xfId="0" applyFont="1" applyBorder="1" applyAlignment="1">
      <alignment/>
    </xf>
    <xf numFmtId="37" fontId="8" fillId="0" borderId="2" xfId="0" applyFont="1" applyBorder="1" applyAlignment="1">
      <alignment/>
    </xf>
    <xf numFmtId="43" fontId="6" fillId="0" borderId="3" xfId="15" applyFont="1" applyBorder="1" applyAlignment="1">
      <alignment horizontal="right"/>
    </xf>
    <xf numFmtId="37" fontId="6" fillId="0" borderId="4" xfId="0" applyFont="1" applyBorder="1" applyAlignment="1">
      <alignment/>
    </xf>
    <xf numFmtId="37" fontId="11" fillId="0" borderId="0" xfId="0" applyFont="1" applyBorder="1" applyAlignment="1">
      <alignment horizontal="centerContinuous"/>
    </xf>
    <xf numFmtId="37" fontId="11" fillId="0" borderId="0" xfId="0" applyFont="1" applyBorder="1" applyAlignment="1" applyProtection="1">
      <alignment horizontal="centerContinuous"/>
      <protection/>
    </xf>
    <xf numFmtId="37" fontId="12" fillId="0" borderId="0" xfId="0" applyFont="1" applyAlignment="1">
      <alignment/>
    </xf>
    <xf numFmtId="197" fontId="6" fillId="0" borderId="0" xfId="15" applyNumberFormat="1" applyFont="1" applyAlignment="1">
      <alignment/>
    </xf>
    <xf numFmtId="197" fontId="6" fillId="0" borderId="3" xfId="15" applyNumberFormat="1" applyFont="1" applyBorder="1" applyAlignment="1">
      <alignment/>
    </xf>
    <xf numFmtId="197" fontId="7" fillId="2" borderId="1" xfId="15" applyNumberFormat="1" applyFont="1" applyFill="1" applyBorder="1" applyAlignment="1">
      <alignment horizontal="center"/>
    </xf>
    <xf numFmtId="197" fontId="7" fillId="0" borderId="0" xfId="15" applyNumberFormat="1" applyFont="1" applyAlignment="1" quotePrefix="1">
      <alignment horizontal="center"/>
    </xf>
    <xf numFmtId="197" fontId="7" fillId="0" borderId="3" xfId="15" applyNumberFormat="1" applyFont="1" applyBorder="1" applyAlignment="1">
      <alignment horizontal="center"/>
    </xf>
    <xf numFmtId="197" fontId="7" fillId="0" borderId="0" xfId="15" applyNumberFormat="1" applyFont="1" applyBorder="1" applyAlignment="1">
      <alignment horizontal="center"/>
    </xf>
    <xf numFmtId="197" fontId="5" fillId="0" borderId="0" xfId="15" applyNumberFormat="1" applyFont="1" applyAlignment="1">
      <alignment/>
    </xf>
    <xf numFmtId="197" fontId="5" fillId="0" borderId="0" xfId="15" applyNumberFormat="1" applyFont="1" applyAlignment="1">
      <alignment horizontal="right"/>
    </xf>
    <xf numFmtId="197" fontId="5" fillId="0" borderId="0" xfId="15" applyNumberFormat="1" applyFont="1" applyAlignment="1">
      <alignment horizontal="center"/>
    </xf>
    <xf numFmtId="37" fontId="6" fillId="0" borderId="0" xfId="15" applyNumberFormat="1" applyFont="1" applyAlignment="1">
      <alignment horizontal="right"/>
    </xf>
    <xf numFmtId="37" fontId="5" fillId="0" borderId="0" xfId="15" applyNumberFormat="1" applyFont="1" applyAlignment="1">
      <alignment horizontal="right"/>
    </xf>
    <xf numFmtId="37" fontId="6" fillId="2" borderId="1" xfId="15" applyNumberFormat="1" applyFont="1" applyFill="1" applyBorder="1" applyAlignment="1">
      <alignment horizontal="right"/>
    </xf>
    <xf numFmtId="43" fontId="6" fillId="2" borderId="1" xfId="15" applyFont="1" applyFill="1" applyBorder="1" applyAlignment="1">
      <alignment horizontal="right"/>
    </xf>
    <xf numFmtId="197" fontId="8" fillId="2" borderId="1" xfId="15" applyNumberFormat="1" applyFont="1" applyFill="1" applyBorder="1" applyAlignment="1">
      <alignment horizontal="right"/>
    </xf>
    <xf numFmtId="197" fontId="6" fillId="0" borderId="0" xfId="15" applyNumberFormat="1" applyFont="1" applyAlignment="1">
      <alignment horizontal="right"/>
    </xf>
    <xf numFmtId="197" fontId="6" fillId="2" borderId="1" xfId="15" applyNumberFormat="1" applyFont="1" applyFill="1" applyBorder="1" applyAlignment="1">
      <alignment horizontal="right"/>
    </xf>
    <xf numFmtId="197" fontId="8" fillId="0" borderId="6" xfId="15" applyNumberFormat="1" applyFont="1" applyBorder="1" applyAlignment="1">
      <alignment horizontal="right"/>
    </xf>
    <xf numFmtId="197" fontId="8" fillId="0" borderId="6" xfId="15" applyNumberFormat="1" applyFont="1" applyBorder="1" applyAlignment="1" applyProtection="1">
      <alignment horizontal="right"/>
      <protection/>
    </xf>
    <xf numFmtId="197" fontId="6" fillId="0" borderId="6" xfId="15" applyNumberFormat="1" applyFont="1" applyBorder="1" applyAlignment="1">
      <alignment horizontal="right"/>
    </xf>
    <xf numFmtId="37" fontId="13" fillId="0" borderId="0" xfId="0" applyFont="1" applyAlignment="1">
      <alignment/>
    </xf>
    <xf numFmtId="37" fontId="14" fillId="0" borderId="0" xfId="0" applyFont="1" applyAlignment="1">
      <alignment horizontal="centerContinuous"/>
    </xf>
    <xf numFmtId="37" fontId="14" fillId="0" borderId="0" xfId="0" applyFont="1" applyAlignment="1">
      <alignment/>
    </xf>
    <xf numFmtId="197" fontId="5" fillId="0" borderId="0" xfId="0" applyNumberFormat="1" applyFont="1" applyAlignment="1">
      <alignment/>
    </xf>
    <xf numFmtId="197" fontId="14" fillId="0" borderId="7" xfId="15" applyNumberFormat="1" applyFont="1" applyBorder="1" applyAlignment="1">
      <alignment/>
    </xf>
    <xf numFmtId="37" fontId="13" fillId="0" borderId="0" xfId="0" applyFont="1" applyAlignment="1">
      <alignment/>
    </xf>
    <xf numFmtId="37" fontId="13" fillId="0" borderId="0" xfId="0" applyFont="1" applyAlignment="1">
      <alignment horizontal="center"/>
    </xf>
    <xf numFmtId="197" fontId="13" fillId="0" borderId="0" xfId="15" applyNumberFormat="1" applyFont="1" applyAlignment="1">
      <alignment horizontal="center"/>
    </xf>
    <xf numFmtId="37" fontId="0" fillId="0" borderId="0" xfId="0" applyAlignment="1">
      <alignment horizontal="center"/>
    </xf>
    <xf numFmtId="37" fontId="18" fillId="2" borderId="8" xfId="0" applyFont="1" applyFill="1" applyBorder="1" applyAlignment="1">
      <alignment/>
    </xf>
    <xf numFmtId="37" fontId="19" fillId="2" borderId="9" xfId="0" applyFont="1" applyFill="1" applyBorder="1" applyAlignment="1">
      <alignment horizontal="center"/>
    </xf>
    <xf numFmtId="37" fontId="5" fillId="0" borderId="0" xfId="0" applyFont="1" applyAlignment="1">
      <alignment/>
    </xf>
    <xf numFmtId="37" fontId="4" fillId="0" borderId="0" xfId="0" applyFont="1" applyAlignment="1">
      <alignment/>
    </xf>
    <xf numFmtId="37" fontId="21" fillId="0" borderId="0" xfId="0" applyFont="1" applyAlignment="1">
      <alignment/>
    </xf>
    <xf numFmtId="37" fontId="22" fillId="0" borderId="0" xfId="0" applyFont="1" applyAlignment="1">
      <alignment horizontal="center"/>
    </xf>
    <xf numFmtId="37" fontId="24" fillId="0" borderId="0" xfId="0" applyFont="1" applyAlignment="1">
      <alignment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center"/>
    </xf>
    <xf numFmtId="37" fontId="15" fillId="0" borderId="10" xfId="0" applyFont="1" applyBorder="1" applyAlignment="1">
      <alignment horizontal="centerContinuous"/>
    </xf>
    <xf numFmtId="197" fontId="16" fillId="0" borderId="10" xfId="15" applyNumberFormat="1" applyFont="1" applyBorder="1" applyAlignment="1">
      <alignment horizontal="centerContinuous"/>
    </xf>
    <xf numFmtId="197" fontId="1" fillId="0" borderId="0" xfId="15" applyNumberFormat="1" applyFont="1" applyAlignment="1" quotePrefix="1">
      <alignment horizontal="center"/>
    </xf>
    <xf numFmtId="197" fontId="1" fillId="0" borderId="3" xfId="15" applyNumberFormat="1" applyFont="1" applyBorder="1" applyAlignment="1">
      <alignment horizontal="center"/>
    </xf>
    <xf numFmtId="197" fontId="1" fillId="0" borderId="0" xfId="15" applyNumberFormat="1" applyFont="1" applyBorder="1" applyAlignment="1">
      <alignment horizontal="center"/>
    </xf>
    <xf numFmtId="37" fontId="15" fillId="0" borderId="0" xfId="0" applyFont="1" applyBorder="1" applyAlignment="1">
      <alignment horizontal="centerContinuous"/>
    </xf>
    <xf numFmtId="197" fontId="16" fillId="0" borderId="0" xfId="15" applyNumberFormat="1" applyFont="1" applyBorder="1" applyAlignment="1">
      <alignment horizontal="centerContinuous"/>
    </xf>
    <xf numFmtId="37" fontId="17" fillId="0" borderId="0" xfId="0" applyFont="1" applyBorder="1" applyAlignment="1">
      <alignment horizontal="centerContinuous"/>
    </xf>
    <xf numFmtId="37" fontId="13" fillId="3" borderId="0" xfId="0" applyFont="1" applyFill="1" applyAlignment="1">
      <alignment/>
    </xf>
    <xf numFmtId="37" fontId="13" fillId="3" borderId="0" xfId="0" applyFont="1" applyFill="1" applyBorder="1" applyAlignment="1">
      <alignment/>
    </xf>
    <xf numFmtId="37" fontId="13" fillId="3" borderId="0" xfId="0" applyFont="1" applyFill="1" applyBorder="1" applyAlignment="1">
      <alignment horizontal="centerContinuous"/>
    </xf>
    <xf numFmtId="37" fontId="13" fillId="0" borderId="0" xfId="0" applyFont="1" applyAlignment="1">
      <alignment horizontal="centerContinuous"/>
    </xf>
    <xf numFmtId="37" fontId="26" fillId="3" borderId="0" xfId="0" applyFont="1" applyFill="1" applyBorder="1" applyAlignment="1">
      <alignment horizontal="centerContinuous"/>
    </xf>
    <xf numFmtId="37" fontId="13" fillId="0" borderId="3" xfId="0" applyFont="1" applyBorder="1" applyAlignment="1">
      <alignment/>
    </xf>
    <xf numFmtId="37" fontId="10" fillId="0" borderId="0" xfId="0" applyFont="1" applyBorder="1" applyAlignment="1">
      <alignment horizontal="centerContinuous"/>
    </xf>
    <xf numFmtId="37" fontId="27" fillId="0" borderId="0" xfId="0" applyFont="1" applyBorder="1" applyAlignment="1">
      <alignment horizontal="centerContinuous"/>
    </xf>
    <xf numFmtId="197" fontId="27" fillId="0" borderId="0" xfId="15" applyNumberFormat="1" applyFont="1" applyBorder="1" applyAlignment="1">
      <alignment horizontal="centerContinuous"/>
    </xf>
    <xf numFmtId="37" fontId="27" fillId="0" borderId="0" xfId="0" applyFont="1" applyAlignment="1">
      <alignment/>
    </xf>
    <xf numFmtId="37" fontId="3" fillId="0" borderId="3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centerContinuous"/>
      <protection/>
    </xf>
    <xf numFmtId="1" fontId="6" fillId="2" borderId="1" xfId="15" applyNumberFormat="1" applyFont="1" applyFill="1" applyBorder="1" applyAlignment="1">
      <alignment horizontal="right"/>
    </xf>
    <xf numFmtId="1" fontId="6" fillId="0" borderId="6" xfId="15" applyNumberFormat="1" applyFont="1" applyBorder="1" applyAlignment="1" applyProtection="1">
      <alignment horizontal="right"/>
      <protection/>
    </xf>
    <xf numFmtId="1" fontId="6" fillId="0" borderId="6" xfId="15" applyNumberFormat="1" applyFont="1" applyBorder="1" applyAlignment="1">
      <alignment horizontal="right"/>
    </xf>
    <xf numFmtId="37" fontId="7" fillId="0" borderId="0" xfId="0" applyFont="1" applyAlignment="1">
      <alignment/>
    </xf>
    <xf numFmtId="197" fontId="7" fillId="0" borderId="7" xfId="15" applyNumberFormat="1" applyFont="1" applyBorder="1" applyAlignment="1">
      <alignment horizontal="right"/>
    </xf>
    <xf numFmtId="197" fontId="7" fillId="2" borderId="1" xfId="15" applyNumberFormat="1" applyFont="1" applyFill="1" applyBorder="1" applyAlignment="1">
      <alignment horizontal="right"/>
    </xf>
    <xf numFmtId="197" fontId="7" fillId="0" borderId="0" xfId="15" applyNumberFormat="1" applyFont="1" applyAlignment="1">
      <alignment horizontal="right"/>
    </xf>
    <xf numFmtId="37" fontId="7" fillId="0" borderId="0" xfId="0" applyFont="1" applyAlignment="1" applyProtection="1">
      <alignment horizontal="left"/>
      <protection/>
    </xf>
    <xf numFmtId="197" fontId="29" fillId="0" borderId="0" xfId="15" applyNumberFormat="1" applyFont="1" applyBorder="1" applyAlignment="1" applyProtection="1">
      <alignment horizontal="right"/>
      <protection/>
    </xf>
    <xf numFmtId="197" fontId="29" fillId="0" borderId="0" xfId="15" applyNumberFormat="1" applyFont="1" applyBorder="1" applyAlignment="1">
      <alignment horizontal="right"/>
    </xf>
    <xf numFmtId="197" fontId="30" fillId="0" borderId="0" xfId="15" applyNumberFormat="1" applyFont="1" applyBorder="1" applyAlignment="1" applyProtection="1">
      <alignment horizontal="right"/>
      <protection/>
    </xf>
    <xf numFmtId="197" fontId="29" fillId="2" borderId="1" xfId="15" applyNumberFormat="1" applyFont="1" applyFill="1" applyBorder="1" applyAlignment="1">
      <alignment horizontal="right"/>
    </xf>
    <xf numFmtId="197" fontId="7" fillId="0" borderId="0" xfId="15" applyNumberFormat="1" applyFont="1" applyBorder="1" applyAlignment="1">
      <alignment horizontal="right"/>
    </xf>
    <xf numFmtId="37" fontId="14" fillId="0" borderId="0" xfId="0" applyFont="1" applyAlignment="1" applyProtection="1">
      <alignment horizontal="left"/>
      <protection/>
    </xf>
    <xf numFmtId="37" fontId="6" fillId="0" borderId="3" xfId="15" applyNumberFormat="1" applyFont="1" applyBorder="1" applyAlignment="1" applyProtection="1" quotePrefix="1">
      <alignment horizontal="center"/>
      <protection/>
    </xf>
    <xf numFmtId="37" fontId="6" fillId="0" borderId="0" xfId="15" applyNumberFormat="1" applyFont="1" applyAlignment="1">
      <alignment horizontal="center"/>
    </xf>
    <xf numFmtId="37" fontId="6" fillId="2" borderId="4" xfId="15" applyNumberFormat="1" applyFont="1" applyFill="1" applyBorder="1" applyAlignment="1">
      <alignment horizontal="center"/>
    </xf>
    <xf numFmtId="37" fontId="6" fillId="0" borderId="0" xfId="0" applyFont="1" applyAlignment="1" applyProtection="1" quotePrefix="1">
      <alignment horizontal="center"/>
      <protection/>
    </xf>
    <xf numFmtId="37" fontId="6" fillId="0" borderId="0" xfId="0" applyFont="1" applyAlignment="1">
      <alignment horizontal="center"/>
    </xf>
    <xf numFmtId="37" fontId="6" fillId="2" borderId="1" xfId="15" applyNumberFormat="1" applyFont="1" applyFill="1" applyBorder="1" applyAlignment="1">
      <alignment horizontal="center"/>
    </xf>
    <xf numFmtId="37" fontId="14" fillId="0" borderId="11" xfId="0" applyFont="1" applyBorder="1" applyAlignment="1">
      <alignment horizontal="centerContinuous"/>
    </xf>
    <xf numFmtId="37" fontId="5" fillId="0" borderId="12" xfId="0" applyFont="1" applyBorder="1" applyAlignment="1">
      <alignment horizontal="centerContinuous"/>
    </xf>
    <xf numFmtId="37" fontId="5" fillId="0" borderId="13" xfId="0" applyFont="1" applyBorder="1" applyAlignment="1">
      <alignment horizontal="centerContinuous"/>
    </xf>
    <xf numFmtId="37" fontId="14" fillId="2" borderId="14" xfId="0" applyFont="1" applyFill="1" applyBorder="1" applyAlignment="1">
      <alignment/>
    </xf>
    <xf numFmtId="37" fontId="14" fillId="0" borderId="0" xfId="0" applyFont="1" applyAlignment="1" applyProtection="1" quotePrefix="1">
      <alignment horizontal="center"/>
      <protection/>
    </xf>
    <xf numFmtId="37" fontId="14" fillId="2" borderId="1" xfId="0" applyFont="1" applyFill="1" applyBorder="1" applyAlignment="1">
      <alignment/>
    </xf>
    <xf numFmtId="37" fontId="14" fillId="0" borderId="3" xfId="0" applyFont="1" applyBorder="1" applyAlignment="1" applyProtection="1">
      <alignment horizontal="center"/>
      <protection/>
    </xf>
    <xf numFmtId="197" fontId="7" fillId="0" borderId="0" xfId="15" applyNumberFormat="1" applyFont="1" applyBorder="1" applyAlignment="1" applyProtection="1">
      <alignment horizontal="right"/>
      <protection/>
    </xf>
    <xf numFmtId="1" fontId="7" fillId="2" borderId="1" xfId="15" applyNumberFormat="1" applyFont="1" applyFill="1" applyBorder="1" applyAlignment="1">
      <alignment horizontal="right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197" fontId="6" fillId="0" borderId="0" xfId="15" applyNumberFormat="1" applyFont="1" applyBorder="1" applyAlignment="1" applyProtection="1">
      <alignment horizontal="right"/>
      <protection/>
    </xf>
    <xf numFmtId="197" fontId="6" fillId="0" borderId="0" xfId="15" applyNumberFormat="1" applyFont="1" applyBorder="1" applyAlignment="1">
      <alignment horizontal="right"/>
    </xf>
    <xf numFmtId="1" fontId="6" fillId="0" borderId="0" xfId="15" applyNumberFormat="1" applyFont="1" applyBorder="1" applyAlignment="1" applyProtection="1">
      <alignment horizontal="right"/>
      <protection/>
    </xf>
    <xf numFmtId="1" fontId="6" fillId="2" borderId="1" xfId="15" applyNumberFormat="1" applyFont="1" applyFill="1" applyBorder="1" applyAlignment="1">
      <alignment horizontal="right"/>
    </xf>
    <xf numFmtId="37" fontId="9" fillId="0" borderId="1" xfId="0" applyFont="1" applyBorder="1" applyAlignment="1">
      <alignment/>
    </xf>
    <xf numFmtId="37" fontId="9" fillId="0" borderId="2" xfId="0" applyFont="1" applyBorder="1" applyAlignment="1">
      <alignment/>
    </xf>
    <xf numFmtId="37" fontId="6" fillId="0" borderId="2" xfId="0" applyFont="1" applyBorder="1" applyAlignment="1">
      <alignment/>
    </xf>
    <xf numFmtId="197" fontId="6" fillId="0" borderId="6" xfId="15" applyNumberFormat="1" applyFont="1" applyBorder="1" applyAlignment="1">
      <alignment horizontal="right"/>
    </xf>
    <xf numFmtId="37" fontId="31" fillId="0" borderId="0" xfId="0" applyFont="1" applyAlignment="1">
      <alignment horizontal="center"/>
    </xf>
    <xf numFmtId="197" fontId="30" fillId="0" borderId="0" xfId="15" applyNumberFormat="1" applyFont="1" applyBorder="1" applyAlignment="1">
      <alignment horizontal="right"/>
    </xf>
    <xf numFmtId="197" fontId="30" fillId="0" borderId="0" xfId="15" applyNumberFormat="1" applyFont="1" applyBorder="1" applyAlignment="1" applyProtection="1" quotePrefix="1">
      <alignment horizontal="right"/>
      <protection/>
    </xf>
    <xf numFmtId="197" fontId="30" fillId="2" borderId="1" xfId="15" applyNumberFormat="1" applyFont="1" applyFill="1" applyBorder="1" applyAlignment="1">
      <alignment horizontal="right"/>
    </xf>
    <xf numFmtId="37" fontId="14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Border="1" applyAlignment="1">
      <alignment horizontal="centerContinuous"/>
    </xf>
    <xf numFmtId="197" fontId="6" fillId="0" borderId="0" xfId="15" applyNumberFormat="1" applyFont="1" applyBorder="1" applyAlignment="1">
      <alignment horizontal="centerContinuous"/>
    </xf>
    <xf numFmtId="37" fontId="7" fillId="0" borderId="0" xfId="0" applyFont="1" applyAlignment="1">
      <alignment horizontal="center"/>
    </xf>
    <xf numFmtId="197" fontId="6" fillId="2" borderId="1" xfId="15" applyNumberFormat="1" applyFont="1" applyFill="1" applyBorder="1" applyAlignment="1">
      <alignment/>
    </xf>
    <xf numFmtId="37" fontId="7" fillId="0" borderId="0" xfId="0" applyFont="1" applyAlignment="1">
      <alignment/>
    </xf>
    <xf numFmtId="37" fontId="6" fillId="0" borderId="0" xfId="0" applyFont="1" applyAlignment="1" quotePrefix="1">
      <alignment horizontal="right"/>
    </xf>
    <xf numFmtId="37" fontId="6" fillId="0" borderId="0" xfId="15" applyNumberFormat="1" applyFont="1" applyAlignment="1">
      <alignment/>
    </xf>
    <xf numFmtId="37" fontId="6" fillId="2" borderId="1" xfId="15" applyNumberFormat="1" applyFont="1" applyFill="1" applyBorder="1" applyAlignment="1">
      <alignment/>
    </xf>
    <xf numFmtId="37" fontId="6" fillId="0" borderId="15" xfId="15" applyNumberFormat="1" applyFont="1" applyBorder="1" applyAlignment="1">
      <alignment/>
    </xf>
    <xf numFmtId="37" fontId="32" fillId="0" borderId="0" xfId="0" applyFont="1" applyAlignment="1">
      <alignment/>
    </xf>
    <xf numFmtId="37" fontId="6" fillId="0" borderId="14" xfId="15" applyNumberFormat="1" applyFont="1" applyBorder="1" applyAlignment="1">
      <alignment/>
    </xf>
    <xf numFmtId="37" fontId="6" fillId="0" borderId="1" xfId="15" applyNumberFormat="1" applyFont="1" applyBorder="1" applyAlignment="1">
      <alignment/>
    </xf>
    <xf numFmtId="37" fontId="6" fillId="3" borderId="16" xfId="15" applyNumberFormat="1" applyFont="1" applyFill="1" applyBorder="1" applyAlignment="1">
      <alignment/>
    </xf>
    <xf numFmtId="37" fontId="6" fillId="3" borderId="1" xfId="15" applyNumberFormat="1" applyFont="1" applyFill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97" fontId="6" fillId="0" borderId="6" xfId="15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37" fontId="7" fillId="2" borderId="1" xfId="15" applyNumberFormat="1" applyFont="1" applyFill="1" applyBorder="1" applyAlignment="1">
      <alignment/>
    </xf>
    <xf numFmtId="37" fontId="6" fillId="0" borderId="0" xfId="15" applyNumberFormat="1" applyFont="1" applyBorder="1" applyAlignment="1">
      <alignment/>
    </xf>
    <xf numFmtId="37" fontId="6" fillId="2" borderId="1" xfId="15" applyNumberFormat="1" applyFont="1" applyFill="1" applyBorder="1" applyAlignment="1">
      <alignment/>
    </xf>
    <xf numFmtId="37" fontId="7" fillId="0" borderId="0" xfId="0" applyFont="1" applyAlignment="1" quotePrefix="1">
      <alignment/>
    </xf>
    <xf numFmtId="37" fontId="7" fillId="0" borderId="15" xfId="15" applyNumberFormat="1" applyFont="1" applyBorder="1" applyAlignment="1">
      <alignment/>
    </xf>
    <xf numFmtId="37" fontId="7" fillId="2" borderId="17" xfId="15" applyNumberFormat="1" applyFont="1" applyFill="1" applyBorder="1" applyAlignment="1">
      <alignment/>
    </xf>
    <xf numFmtId="197" fontId="6" fillId="0" borderId="0" xfId="15" applyNumberFormat="1" applyFont="1" applyBorder="1" applyAlignment="1">
      <alignment/>
    </xf>
    <xf numFmtId="43" fontId="6" fillId="0" borderId="0" xfId="15" applyFont="1" applyBorder="1" applyAlignment="1">
      <alignment/>
    </xf>
    <xf numFmtId="43" fontId="6" fillId="2" borderId="4" xfId="15" applyFont="1" applyFill="1" applyBorder="1" applyAlignment="1">
      <alignment/>
    </xf>
    <xf numFmtId="37" fontId="33" fillId="0" borderId="0" xfId="0" applyFont="1" applyAlignment="1">
      <alignment/>
    </xf>
    <xf numFmtId="37" fontId="6" fillId="0" borderId="3" xfId="15" applyNumberFormat="1" applyFont="1" applyBorder="1" applyAlignment="1">
      <alignment horizontal="center"/>
    </xf>
    <xf numFmtId="197" fontId="9" fillId="0" borderId="0" xfId="15" applyNumberFormat="1" applyFont="1" applyAlignment="1" applyProtection="1">
      <alignment horizontal="right"/>
      <protection/>
    </xf>
    <xf numFmtId="197" fontId="9" fillId="0" borderId="6" xfId="15" applyNumberFormat="1" applyFont="1" applyBorder="1" applyAlignment="1" applyProtection="1">
      <alignment horizontal="right"/>
      <protection/>
    </xf>
    <xf numFmtId="37" fontId="28" fillId="0" borderId="3" xfId="0" applyFont="1" applyBorder="1" applyAlignment="1">
      <alignment horizontal="centerContinuous"/>
    </xf>
    <xf numFmtId="197" fontId="28" fillId="0" borderId="3" xfId="15" applyNumberFormat="1" applyFont="1" applyBorder="1" applyAlignment="1">
      <alignment horizontal="centerContinuous"/>
    </xf>
    <xf numFmtId="37" fontId="28" fillId="0" borderId="0" xfId="0" applyFont="1" applyAlignment="1">
      <alignment/>
    </xf>
    <xf numFmtId="37" fontId="11" fillId="0" borderId="3" xfId="0" applyFont="1" applyBorder="1" applyAlignment="1">
      <alignment horizontal="centerContinuous"/>
    </xf>
    <xf numFmtId="197" fontId="12" fillId="0" borderId="3" xfId="15" applyNumberFormat="1" applyFont="1" applyBorder="1" applyAlignment="1">
      <alignment horizontal="centerContinuous"/>
    </xf>
    <xf numFmtId="37" fontId="34" fillId="0" borderId="0" xfId="0" applyFont="1" applyAlignment="1">
      <alignment/>
    </xf>
    <xf numFmtId="37" fontId="5" fillId="0" borderId="0" xfId="0" applyFont="1" applyAlignment="1" quotePrefix="1">
      <alignment/>
    </xf>
    <xf numFmtId="37" fontId="24" fillId="0" borderId="0" xfId="0" applyFont="1" applyAlignment="1" quotePrefix="1">
      <alignment/>
    </xf>
    <xf numFmtId="37" fontId="20" fillId="0" borderId="0" xfId="15" applyNumberFormat="1" applyFont="1" applyAlignment="1">
      <alignment horizontal="right"/>
    </xf>
    <xf numFmtId="37" fontId="5" fillId="0" borderId="6" xfId="15" applyNumberFormat="1" applyFont="1" applyBorder="1" applyAlignment="1">
      <alignment horizontal="right"/>
    </xf>
    <xf numFmtId="37" fontId="5" fillId="0" borderId="0" xfId="15" applyNumberFormat="1" applyFont="1" applyBorder="1" applyAlignment="1">
      <alignment horizontal="right"/>
    </xf>
    <xf numFmtId="37" fontId="5" fillId="0" borderId="0" xfId="15" applyNumberFormat="1" applyFont="1" applyBorder="1" applyAlignment="1" applyProtection="1">
      <alignment horizontal="right"/>
      <protection/>
    </xf>
    <xf numFmtId="37" fontId="5" fillId="0" borderId="15" xfId="15" applyNumberFormat="1" applyFont="1" applyBorder="1" applyAlignment="1">
      <alignment horizontal="right"/>
    </xf>
    <xf numFmtId="37" fontId="23" fillId="0" borderId="0" xfId="15" applyNumberFormat="1" applyFont="1" applyBorder="1" applyAlignment="1">
      <alignment horizontal="right"/>
    </xf>
    <xf numFmtId="37" fontId="14" fillId="0" borderId="0" xfId="15" applyNumberFormat="1" applyFont="1" applyBorder="1" applyAlignment="1">
      <alignment horizontal="right"/>
    </xf>
    <xf numFmtId="37" fontId="14" fillId="0" borderId="0" xfId="15" applyNumberFormat="1" applyFont="1" applyBorder="1" applyAlignment="1" applyProtection="1">
      <alignment horizontal="right"/>
      <protection/>
    </xf>
    <xf numFmtId="37" fontId="20" fillId="0" borderId="0" xfId="15" applyNumberFormat="1" applyFont="1" applyBorder="1" applyAlignment="1">
      <alignment horizontal="right"/>
    </xf>
    <xf numFmtId="37" fontId="13" fillId="0" borderId="0" xfId="15" applyNumberFormat="1" applyFont="1" applyBorder="1" applyAlignment="1">
      <alignment horizontal="right"/>
    </xf>
    <xf numFmtId="37" fontId="18" fillId="2" borderId="17" xfId="15" applyNumberFormat="1" applyFont="1" applyFill="1" applyBorder="1" applyAlignment="1">
      <alignment horizontal="right"/>
    </xf>
    <xf numFmtId="37" fontId="18" fillId="0" borderId="0" xfId="15" applyNumberFormat="1" applyFont="1" applyBorder="1" applyAlignment="1">
      <alignment horizontal="right"/>
    </xf>
    <xf numFmtId="197" fontId="7" fillId="0" borderId="3" xfId="15" applyNumberFormat="1" applyFont="1" applyBorder="1" applyAlignment="1" applyProtection="1">
      <alignment horizontal="right"/>
      <protection/>
    </xf>
    <xf numFmtId="37" fontId="1" fillId="0" borderId="0" xfId="0" applyFont="1" applyAlignment="1">
      <alignment horizontal="centerContinuous"/>
    </xf>
    <xf numFmtId="37" fontId="1" fillId="0" borderId="6" xfId="0" applyFont="1" applyBorder="1" applyAlignment="1">
      <alignment horizontal="centerContinuous"/>
    </xf>
    <xf numFmtId="37" fontId="1" fillId="0" borderId="0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1" fillId="0" borderId="6" xfId="0" applyFont="1" applyBorder="1" applyAlignment="1">
      <alignment horizontal="center"/>
    </xf>
    <xf numFmtId="37" fontId="1" fillId="0" borderId="0" xfId="0" applyFont="1" applyAlignment="1" quotePrefix="1">
      <alignment horizontal="center"/>
    </xf>
    <xf numFmtId="37" fontId="14" fillId="0" borderId="7" xfId="0" applyFont="1" applyBorder="1" applyAlignment="1">
      <alignment/>
    </xf>
    <xf numFmtId="37" fontId="1" fillId="0" borderId="3" xfId="0" applyFont="1" applyBorder="1" applyAlignment="1">
      <alignment horizontal="center"/>
    </xf>
    <xf numFmtId="37" fontId="18" fillId="0" borderId="0" xfId="0" applyFont="1" applyAlignment="1">
      <alignment horizontal="centerContinuous"/>
    </xf>
    <xf numFmtId="37" fontId="35" fillId="0" borderId="0" xfId="0" applyFont="1" applyAlignment="1">
      <alignment/>
    </xf>
    <xf numFmtId="197" fontId="35" fillId="0" borderId="0" xfId="15" applyNumberFormat="1" applyFont="1" applyBorder="1" applyAlignment="1">
      <alignment/>
    </xf>
    <xf numFmtId="37" fontId="36" fillId="0" borderId="0" xfId="0" applyFont="1" applyAlignment="1" quotePrefix="1">
      <alignment/>
    </xf>
    <xf numFmtId="197" fontId="37" fillId="0" borderId="0" xfId="15" applyNumberFormat="1" applyFont="1" applyBorder="1" applyAlignment="1">
      <alignment/>
    </xf>
    <xf numFmtId="197" fontId="20" fillId="0" borderId="0" xfId="15" applyNumberFormat="1" applyFont="1" applyAlignment="1">
      <alignment/>
    </xf>
    <xf numFmtId="37" fontId="6" fillId="0" borderId="0" xfId="0" applyFont="1" applyAlignment="1" quotePrefix="1">
      <alignment horizontal="center"/>
    </xf>
    <xf numFmtId="197" fontId="29" fillId="0" borderId="0" xfId="15" applyNumberFormat="1" applyFont="1" applyBorder="1" applyAlignment="1" applyProtection="1">
      <alignment horizontal="right"/>
      <protection/>
    </xf>
    <xf numFmtId="197" fontId="8" fillId="0" borderId="0" xfId="15" applyNumberFormat="1" applyFont="1" applyAlignment="1" applyProtection="1">
      <alignment horizontal="right"/>
      <protection/>
    </xf>
    <xf numFmtId="37" fontId="6" fillId="0" borderId="1" xfId="0" applyFont="1" applyBorder="1" applyAlignment="1">
      <alignment/>
    </xf>
    <xf numFmtId="37" fontId="26" fillId="0" borderId="0" xfId="0" applyFont="1" applyBorder="1" applyAlignment="1">
      <alignment horizontal="left"/>
    </xf>
    <xf numFmtId="37" fontId="39" fillId="0" borderId="0" xfId="0" applyFont="1" applyAlignment="1">
      <alignment/>
    </xf>
    <xf numFmtId="37" fontId="4" fillId="0" borderId="3" xfId="0" applyFont="1" applyBorder="1" applyAlignment="1">
      <alignment/>
    </xf>
    <xf numFmtId="37" fontId="26" fillId="0" borderId="0" xfId="0" applyFont="1" applyBorder="1" applyAlignment="1">
      <alignment/>
    </xf>
    <xf numFmtId="37" fontId="4" fillId="0" borderId="0" xfId="0" applyFont="1" applyBorder="1" applyAlignment="1">
      <alignment horizontal="centerContinuous"/>
    </xf>
    <xf numFmtId="37" fontId="28" fillId="0" borderId="3" xfId="0" applyFont="1" applyBorder="1" applyAlignment="1">
      <alignment/>
    </xf>
    <xf numFmtId="37" fontId="2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2</xdr:col>
      <xdr:colOff>885825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466975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7"/>
  <sheetViews>
    <sheetView tabSelected="1" workbookViewId="0" topLeftCell="A1">
      <selection activeCell="A4" sqref="A4"/>
    </sheetView>
  </sheetViews>
  <sheetFormatPr defaultColWidth="9.796875" defaultRowHeight="24.75" customHeight="1"/>
  <cols>
    <col min="1" max="1" width="6.796875" style="5" customWidth="1"/>
    <col min="2" max="3" width="9.796875" style="5" customWidth="1"/>
    <col min="4" max="4" width="13.69921875" style="5" customWidth="1"/>
    <col min="5" max="5" width="8.19921875" style="5" customWidth="1"/>
    <col min="6" max="6" width="14" style="5" customWidth="1"/>
    <col min="7" max="7" width="1.203125" style="5" customWidth="1"/>
    <col min="8" max="8" width="12.69921875" style="5" customWidth="1"/>
    <col min="9" max="9" width="1.2890625" style="5" customWidth="1"/>
    <col min="10" max="10" width="13.796875" style="5" customWidth="1"/>
    <col min="11" max="11" width="1.2890625" style="5" customWidth="1"/>
    <col min="12" max="12" width="14" style="5" customWidth="1"/>
    <col min="13" max="14" width="9.796875" style="5" customWidth="1"/>
    <col min="15" max="17" width="10.5" style="5" bestFit="1" customWidth="1"/>
    <col min="18" max="18" width="11.69921875" style="5" customWidth="1"/>
    <col min="19" max="16384" width="9.796875" style="5" customWidth="1"/>
  </cols>
  <sheetData>
    <row r="1" spans="1:12" ht="23.25" customHeight="1" thickBo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7.2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14" s="31" customFormat="1" ht="24.75" customHeight="1">
      <c r="B3" s="30"/>
      <c r="D3" s="210" t="s">
        <v>0</v>
      </c>
      <c r="E3" s="210"/>
      <c r="F3" s="210"/>
      <c r="G3" s="210"/>
      <c r="H3" s="210"/>
      <c r="I3" s="210"/>
      <c r="J3" s="210"/>
      <c r="K3" s="210"/>
      <c r="L3" s="210"/>
      <c r="M3" s="205"/>
      <c r="N3" s="205"/>
    </row>
    <row r="4" spans="2:14" s="31" customFormat="1" ht="24.75" customHeight="1">
      <c r="B4" s="29"/>
      <c r="D4" s="204" t="s">
        <v>1</v>
      </c>
      <c r="E4" s="207"/>
      <c r="F4" s="207"/>
      <c r="G4" s="207"/>
      <c r="H4" s="207"/>
      <c r="I4" s="207"/>
      <c r="J4" s="207"/>
      <c r="K4" s="207"/>
      <c r="L4" s="207"/>
      <c r="M4" s="205"/>
      <c r="N4" s="205"/>
    </row>
    <row r="5" spans="1:12" ht="24.75" customHeight="1" thickBot="1">
      <c r="A5" s="206"/>
      <c r="B5" s="87"/>
      <c r="C5" s="88"/>
      <c r="D5" s="209" t="s">
        <v>121</v>
      </c>
      <c r="E5" s="209"/>
      <c r="F5" s="209"/>
      <c r="G5" s="209"/>
      <c r="H5" s="209"/>
      <c r="I5" s="209"/>
      <c r="J5" s="209"/>
      <c r="K5" s="209"/>
      <c r="L5" s="209"/>
    </row>
    <row r="6" spans="1:12" ht="14.25" customHeight="1">
      <c r="A6" s="6"/>
      <c r="B6" s="6"/>
      <c r="C6" s="7"/>
      <c r="D6" s="6"/>
      <c r="E6" s="6"/>
      <c r="F6" s="6"/>
      <c r="G6" s="6"/>
      <c r="H6" s="6"/>
      <c r="I6" s="8"/>
      <c r="J6" s="6"/>
      <c r="K6" s="6"/>
      <c r="L6" s="6"/>
    </row>
    <row r="7" ht="12.75" customHeight="1" thickBot="1">
      <c r="I7" s="2"/>
    </row>
    <row r="8" spans="5:12" ht="24.75" customHeight="1" thickBot="1">
      <c r="E8" s="128" t="s">
        <v>2</v>
      </c>
      <c r="F8" s="109" t="s">
        <v>115</v>
      </c>
      <c r="G8" s="110"/>
      <c r="H8" s="111"/>
      <c r="I8" s="112"/>
      <c r="J8" s="109" t="s">
        <v>116</v>
      </c>
      <c r="K8" s="110"/>
      <c r="L8" s="111"/>
    </row>
    <row r="9" spans="6:18" ht="24.75" customHeight="1">
      <c r="F9" s="113" t="s">
        <v>117</v>
      </c>
      <c r="G9" s="53"/>
      <c r="H9" s="113" t="s">
        <v>118</v>
      </c>
      <c r="I9" s="114"/>
      <c r="J9" s="113" t="s">
        <v>117</v>
      </c>
      <c r="K9" s="53"/>
      <c r="L9" s="113" t="s">
        <v>118</v>
      </c>
      <c r="N9" s="10" t="s">
        <v>3</v>
      </c>
      <c r="O9" s="11"/>
      <c r="P9" s="11"/>
      <c r="Q9" s="11"/>
      <c r="R9" s="11"/>
    </row>
    <row r="10" spans="6:18" ht="24.75" customHeight="1" thickBot="1">
      <c r="F10" s="115" t="s">
        <v>4</v>
      </c>
      <c r="G10" s="53"/>
      <c r="H10" s="115" t="s">
        <v>4</v>
      </c>
      <c r="I10" s="114"/>
      <c r="J10" s="115" t="s">
        <v>4</v>
      </c>
      <c r="K10" s="53"/>
      <c r="L10" s="115" t="s">
        <v>4</v>
      </c>
      <c r="N10" s="12" t="s">
        <v>108</v>
      </c>
      <c r="O10" s="11" t="s">
        <v>107</v>
      </c>
      <c r="P10" s="11" t="s">
        <v>106</v>
      </c>
      <c r="Q10" s="11" t="s">
        <v>105</v>
      </c>
      <c r="R10" s="11"/>
    </row>
    <row r="11" spans="6:18" ht="15.75" customHeight="1">
      <c r="F11" s="13"/>
      <c r="G11" s="2"/>
      <c r="H11" s="13"/>
      <c r="I11" s="3"/>
      <c r="J11" s="13"/>
      <c r="K11" s="2"/>
      <c r="L11" s="13"/>
      <c r="N11" s="12"/>
      <c r="O11" s="11"/>
      <c r="P11" s="11"/>
      <c r="Q11" s="11"/>
      <c r="R11" s="11"/>
    </row>
    <row r="12" spans="1:18" s="15" customFormat="1" ht="24.75" customHeight="1">
      <c r="A12" s="96" t="s">
        <v>5</v>
      </c>
      <c r="B12" s="92"/>
      <c r="C12" s="92"/>
      <c r="D12" s="92"/>
      <c r="E12" s="92"/>
      <c r="F12" s="97">
        <f>O12</f>
        <v>11923</v>
      </c>
      <c r="G12" s="98"/>
      <c r="H12" s="99">
        <v>15609</v>
      </c>
      <c r="I12" s="100"/>
      <c r="J12" s="97">
        <f>R12</f>
        <v>33707</v>
      </c>
      <c r="K12" s="101"/>
      <c r="L12" s="99">
        <v>42514</v>
      </c>
      <c r="N12" s="19">
        <v>0</v>
      </c>
      <c r="O12" s="20">
        <f>33707-21784</f>
        <v>11923</v>
      </c>
      <c r="P12" s="20">
        <f>21784-9887</f>
        <v>11897</v>
      </c>
      <c r="Q12" s="20">
        <v>9887</v>
      </c>
      <c r="R12" s="21">
        <f>SUM(N12:Q12)</f>
        <v>33707</v>
      </c>
    </row>
    <row r="13" spans="1:18" s="15" customFormat="1" ht="24.75" customHeight="1">
      <c r="A13" s="18" t="s">
        <v>6</v>
      </c>
      <c r="F13" s="49">
        <f>-(F12-F14)</f>
        <v>-12577</v>
      </c>
      <c r="G13" s="48"/>
      <c r="H13" s="49">
        <f>-(H12-H14)</f>
        <v>-13628</v>
      </c>
      <c r="I13" s="45"/>
      <c r="J13" s="49">
        <f>-(J12-J14)</f>
        <v>-33891</v>
      </c>
      <c r="K13" s="50"/>
      <c r="L13" s="49">
        <f>-(L12-L14)</f>
        <v>-37394</v>
      </c>
      <c r="N13" s="22">
        <v>0</v>
      </c>
      <c r="O13" s="23">
        <v>0</v>
      </c>
      <c r="P13" s="23"/>
      <c r="Q13" s="23"/>
      <c r="R13" s="24">
        <f>SUM(N13:Q13)</f>
        <v>0</v>
      </c>
    </row>
    <row r="14" spans="1:18" s="15" customFormat="1" ht="24.75" customHeight="1">
      <c r="A14" s="102" t="s">
        <v>123</v>
      </c>
      <c r="B14" s="92"/>
      <c r="C14" s="92"/>
      <c r="D14" s="92"/>
      <c r="E14" s="92"/>
      <c r="F14" s="201">
        <f>O14</f>
        <v>-654</v>
      </c>
      <c r="G14" s="129"/>
      <c r="H14" s="130">
        <v>1981</v>
      </c>
      <c r="I14" s="131"/>
      <c r="J14" s="201">
        <f>R14</f>
        <v>-184</v>
      </c>
      <c r="K14" s="129"/>
      <c r="L14" s="130">
        <v>5120</v>
      </c>
      <c r="N14" s="22">
        <v>0</v>
      </c>
      <c r="O14" s="23">
        <v>-654</v>
      </c>
      <c r="P14" s="23">
        <f>470-138</f>
        <v>332</v>
      </c>
      <c r="Q14" s="23">
        <v>138</v>
      </c>
      <c r="R14" s="203">
        <f>SUM(N14:Q14)</f>
        <v>-184</v>
      </c>
    </row>
    <row r="15" spans="1:18" s="15" customFormat="1" ht="24.75" customHeight="1">
      <c r="A15" s="15" t="s">
        <v>7</v>
      </c>
      <c r="F15" s="202">
        <f>O15</f>
        <v>40</v>
      </c>
      <c r="G15" s="46"/>
      <c r="H15" s="163">
        <v>32</v>
      </c>
      <c r="I15" s="47"/>
      <c r="J15" s="202">
        <f>R15</f>
        <v>168</v>
      </c>
      <c r="K15" s="46"/>
      <c r="L15" s="163">
        <v>137</v>
      </c>
      <c r="N15" s="22"/>
      <c r="O15" s="23">
        <v>40</v>
      </c>
      <c r="P15" s="23">
        <v>78</v>
      </c>
      <c r="Q15" s="23">
        <v>50</v>
      </c>
      <c r="R15" s="203">
        <f>SUM(N15:Q15)</f>
        <v>168</v>
      </c>
    </row>
    <row r="16" spans="1:18" s="15" customFormat="1" ht="24.75" customHeight="1">
      <c r="A16" s="15" t="s">
        <v>8</v>
      </c>
      <c r="F16" s="49">
        <f>O16</f>
        <v>-1612</v>
      </c>
      <c r="G16" s="50"/>
      <c r="H16" s="164">
        <v>-1536</v>
      </c>
      <c r="I16" s="47"/>
      <c r="J16" s="49">
        <f>R16</f>
        <v>-4863</v>
      </c>
      <c r="K16" s="50"/>
      <c r="L16" s="164">
        <v>-4757</v>
      </c>
      <c r="N16" s="22"/>
      <c r="O16" s="23">
        <v>-1612</v>
      </c>
      <c r="P16" s="23">
        <v>-1695</v>
      </c>
      <c r="Q16" s="23">
        <v>-1556</v>
      </c>
      <c r="R16" s="203">
        <f>SUM(N16:Q16)</f>
        <v>-4863</v>
      </c>
    </row>
    <row r="17" spans="1:18" s="15" customFormat="1" ht="24.75" customHeight="1">
      <c r="A17" s="53" t="s">
        <v>124</v>
      </c>
      <c r="F17" s="116">
        <f>SUM(F14:F16)</f>
        <v>-2226</v>
      </c>
      <c r="G17" s="101"/>
      <c r="H17" s="116">
        <f>SUM(H14:H16)</f>
        <v>477</v>
      </c>
      <c r="I17" s="117"/>
      <c r="J17" s="116">
        <f>SUM(J14:J16)</f>
        <v>-4879</v>
      </c>
      <c r="K17" s="101"/>
      <c r="L17" s="116">
        <f>SUM(L14:L16)</f>
        <v>500</v>
      </c>
      <c r="N17" s="22"/>
      <c r="O17" s="23"/>
      <c r="P17" s="23"/>
      <c r="Q17" s="23"/>
      <c r="R17" s="203"/>
    </row>
    <row r="18" spans="1:18" s="119" customFormat="1" ht="24.75" customHeight="1">
      <c r="A18" s="118" t="s">
        <v>9</v>
      </c>
      <c r="F18" s="49">
        <f>O18</f>
        <v>-189</v>
      </c>
      <c r="G18" s="127"/>
      <c r="H18" s="164">
        <v>-174</v>
      </c>
      <c r="I18" s="123"/>
      <c r="J18" s="49">
        <f>R18</f>
        <v>-556</v>
      </c>
      <c r="K18" s="127"/>
      <c r="L18" s="164">
        <v>-541</v>
      </c>
      <c r="N18" s="124"/>
      <c r="O18" s="125">
        <v>-189</v>
      </c>
      <c r="P18" s="125">
        <v>-175</v>
      </c>
      <c r="Q18" s="125">
        <v>-192</v>
      </c>
      <c r="R18" s="24">
        <f>SUM(N18:Q18)</f>
        <v>-556</v>
      </c>
    </row>
    <row r="19" spans="1:18" s="119" customFormat="1" ht="24.75" customHeight="1">
      <c r="A19" s="53" t="s">
        <v>125</v>
      </c>
      <c r="F19" s="120"/>
      <c r="G19" s="121"/>
      <c r="H19" s="122"/>
      <c r="I19" s="123"/>
      <c r="J19" s="120"/>
      <c r="K19" s="121"/>
      <c r="L19" s="120"/>
      <c r="N19" s="124"/>
      <c r="O19" s="125"/>
      <c r="P19" s="125"/>
      <c r="Q19" s="125"/>
      <c r="R19" s="126"/>
    </row>
    <row r="20" spans="1:18" s="15" customFormat="1" ht="24.75" customHeight="1">
      <c r="A20" s="53" t="s">
        <v>10</v>
      </c>
      <c r="F20" s="116">
        <f>SUM(F17:F18)</f>
        <v>-2415</v>
      </c>
      <c r="G20" s="101"/>
      <c r="H20" s="116">
        <f>SUM(H17:H18)</f>
        <v>303</v>
      </c>
      <c r="I20" s="117"/>
      <c r="J20" s="116">
        <f>SUM(J17:J18)</f>
        <v>-5435</v>
      </c>
      <c r="K20" s="101"/>
      <c r="L20" s="116">
        <f>SUM(L17:L18)</f>
        <v>-41</v>
      </c>
      <c r="N20" s="22"/>
      <c r="O20" s="23"/>
      <c r="P20" s="23"/>
      <c r="Q20" s="23"/>
      <c r="R20" s="24"/>
    </row>
    <row r="21" spans="1:18" s="15" customFormat="1" ht="24.75" customHeight="1">
      <c r="A21" s="15" t="s">
        <v>11</v>
      </c>
      <c r="E21" s="200" t="s">
        <v>109</v>
      </c>
      <c r="F21" s="90">
        <v>0</v>
      </c>
      <c r="G21" s="91"/>
      <c r="H21" s="90">
        <v>0</v>
      </c>
      <c r="I21" s="89"/>
      <c r="J21" s="90">
        <v>0</v>
      </c>
      <c r="K21" s="91"/>
      <c r="L21" s="90">
        <v>0</v>
      </c>
      <c r="N21" s="22"/>
      <c r="O21" s="23"/>
      <c r="P21" s="23"/>
      <c r="Q21" s="23"/>
      <c r="R21" s="24"/>
    </row>
    <row r="22" spans="1:18" s="15" customFormat="1" ht="24.75" customHeight="1">
      <c r="A22" s="53" t="s">
        <v>125</v>
      </c>
      <c r="B22" s="92"/>
      <c r="C22" s="92"/>
      <c r="D22" s="92"/>
      <c r="E22" s="133"/>
      <c r="F22"/>
      <c r="G22"/>
      <c r="H22"/>
      <c r="I22" s="94"/>
      <c r="J22"/>
      <c r="K22"/>
      <c r="L22"/>
      <c r="N22" s="25"/>
      <c r="O22" s="26"/>
      <c r="P22" s="23"/>
      <c r="Q22" s="23"/>
      <c r="R22" s="24"/>
    </row>
    <row r="23" spans="1:18" s="15" customFormat="1" ht="24.75" customHeight="1">
      <c r="A23" s="53" t="s">
        <v>12</v>
      </c>
      <c r="B23" s="92"/>
      <c r="C23" s="92"/>
      <c r="D23" s="92"/>
      <c r="E23" s="133"/>
      <c r="F23" s="95">
        <f>SUM(F20:F21)</f>
        <v>-2415</v>
      </c>
      <c r="G23" s="95"/>
      <c r="H23" s="95">
        <f>SUM(H20:H21)</f>
        <v>303</v>
      </c>
      <c r="I23" s="94"/>
      <c r="J23" s="95">
        <f>SUM(J20:J21)</f>
        <v>-5435</v>
      </c>
      <c r="K23" s="95"/>
      <c r="L23" s="95">
        <f>SUM(L20:L21)</f>
        <v>-41</v>
      </c>
      <c r="N23" s="25"/>
      <c r="O23" s="26"/>
      <c r="P23" s="23"/>
      <c r="Q23" s="23"/>
      <c r="R23" s="24"/>
    </row>
    <row r="24" spans="1:18" s="15" customFormat="1" ht="24.75" customHeight="1">
      <c r="A24" s="15" t="s">
        <v>13</v>
      </c>
      <c r="E24" s="107"/>
      <c r="F24" s="90">
        <v>0</v>
      </c>
      <c r="G24" s="91"/>
      <c r="H24" s="90">
        <v>0</v>
      </c>
      <c r="I24" s="89"/>
      <c r="J24" s="90">
        <v>0</v>
      </c>
      <c r="K24" s="91"/>
      <c r="L24" s="90">
        <v>0</v>
      </c>
      <c r="N24" s="25"/>
      <c r="O24" s="26"/>
      <c r="P24" s="23"/>
      <c r="Q24" s="23"/>
      <c r="R24" s="24"/>
    </row>
    <row r="25" spans="1:18" s="15" customFormat="1" ht="24.75" customHeight="1" thickBot="1">
      <c r="A25" s="53" t="s">
        <v>126</v>
      </c>
      <c r="B25" s="92"/>
      <c r="C25" s="92"/>
      <c r="D25" s="92"/>
      <c r="E25" s="133"/>
      <c r="F25" s="93">
        <f>SUM(F23:F24)</f>
        <v>-2415</v>
      </c>
      <c r="G25" s="93"/>
      <c r="H25" s="185">
        <f>SUM(H23:H24)</f>
        <v>303</v>
      </c>
      <c r="I25" s="94"/>
      <c r="J25" s="93">
        <f>SUM(J23:J24)</f>
        <v>-5435</v>
      </c>
      <c r="K25" s="93"/>
      <c r="L25" s="93">
        <f>SUM(L23:L24)</f>
        <v>-41</v>
      </c>
      <c r="N25" s="25"/>
      <c r="O25" s="26"/>
      <c r="P25" s="23"/>
      <c r="Q25" s="23"/>
      <c r="R25" s="24"/>
    </row>
    <row r="26" spans="5:18" s="15" customFormat="1" ht="19.5" customHeight="1">
      <c r="E26" s="107"/>
      <c r="F26" s="46"/>
      <c r="G26" s="46"/>
      <c r="H26" s="46"/>
      <c r="I26" s="47"/>
      <c r="J26" s="46"/>
      <c r="K26" s="46"/>
      <c r="L26" s="46"/>
      <c r="N26" s="25"/>
      <c r="O26" s="26"/>
      <c r="P26" s="23"/>
      <c r="Q26" s="23"/>
      <c r="R26" s="24"/>
    </row>
    <row r="27" spans="1:18" s="15" customFormat="1" ht="24.75" customHeight="1">
      <c r="A27" s="92" t="s">
        <v>127</v>
      </c>
      <c r="E27" s="107"/>
      <c r="F27" s="104" t="s">
        <v>14</v>
      </c>
      <c r="G27" s="104"/>
      <c r="H27" s="104" t="s">
        <v>14</v>
      </c>
      <c r="I27" s="108"/>
      <c r="J27" s="104" t="s">
        <v>14</v>
      </c>
      <c r="K27" s="104"/>
      <c r="L27" s="104" t="s">
        <v>14</v>
      </c>
      <c r="N27" s="25"/>
      <c r="O27" s="26"/>
      <c r="P27" s="24"/>
      <c r="Q27" s="24"/>
      <c r="R27" s="24"/>
    </row>
    <row r="28" spans="5:18" s="15" customFormat="1" ht="24.75" customHeight="1">
      <c r="E28" s="107"/>
      <c r="F28" s="41"/>
      <c r="G28" s="41"/>
      <c r="H28" s="41"/>
      <c r="I28" s="43"/>
      <c r="J28" s="41"/>
      <c r="K28" s="41"/>
      <c r="L28" s="41"/>
      <c r="N28" s="25"/>
      <c r="O28" s="26"/>
      <c r="P28" s="24"/>
      <c r="Q28" s="24"/>
      <c r="R28" s="24"/>
    </row>
    <row r="29" spans="1:18" s="15" customFormat="1" ht="24.75" customHeight="1" thickBot="1">
      <c r="A29" s="106" t="s">
        <v>15</v>
      </c>
      <c r="B29" s="15" t="s">
        <v>16</v>
      </c>
      <c r="E29" s="200" t="s">
        <v>110</v>
      </c>
      <c r="F29" s="27">
        <f>F25/65000*100</f>
        <v>-3.7153846153846155</v>
      </c>
      <c r="G29" s="27"/>
      <c r="H29" s="27">
        <f>H25/65000*100</f>
        <v>0.4661538461538462</v>
      </c>
      <c r="I29" s="44"/>
      <c r="J29" s="27">
        <f>J25/65000*100</f>
        <v>-8.361538461538462</v>
      </c>
      <c r="K29" s="27"/>
      <c r="L29" s="27">
        <f>L25/65000*100</f>
        <v>-0.06307692307692307</v>
      </c>
      <c r="M29" s="17"/>
      <c r="N29" s="25"/>
      <c r="O29" s="26"/>
      <c r="P29" s="24"/>
      <c r="Q29" s="24"/>
      <c r="R29" s="24"/>
    </row>
    <row r="30" spans="1:18" s="15" customFormat="1" ht="24.75" customHeight="1">
      <c r="A30" s="107"/>
      <c r="F30" s="41"/>
      <c r="G30" s="41"/>
      <c r="H30" s="41"/>
      <c r="I30" s="43"/>
      <c r="J30" s="41"/>
      <c r="K30" s="41"/>
      <c r="L30" s="41"/>
      <c r="N30" s="25"/>
      <c r="O30" s="26"/>
      <c r="P30" s="24"/>
      <c r="Q30" s="24"/>
      <c r="R30" s="24"/>
    </row>
    <row r="31" spans="1:18" s="15" customFormat="1" ht="24.75" customHeight="1" thickBot="1">
      <c r="A31" s="106" t="s">
        <v>17</v>
      </c>
      <c r="B31" s="15" t="s">
        <v>18</v>
      </c>
      <c r="F31" s="103" t="s">
        <v>19</v>
      </c>
      <c r="G31" s="162" t="s">
        <v>3</v>
      </c>
      <c r="H31" s="103" t="s">
        <v>19</v>
      </c>
      <c r="I31" s="105" t="s">
        <v>3</v>
      </c>
      <c r="J31" s="103" t="s">
        <v>19</v>
      </c>
      <c r="K31" s="162" t="s">
        <v>3</v>
      </c>
      <c r="L31" s="103" t="s">
        <v>19</v>
      </c>
      <c r="N31" s="28"/>
      <c r="O31" s="21"/>
      <c r="P31" s="21"/>
      <c r="Q31" s="21"/>
      <c r="R31" s="21"/>
    </row>
    <row r="32" spans="6:12" s="1" customFormat="1" ht="24.75" customHeight="1">
      <c r="F32" s="42"/>
      <c r="G32" s="42"/>
      <c r="H32" s="42"/>
      <c r="I32" s="42"/>
      <c r="J32" s="42"/>
      <c r="K32" s="42"/>
      <c r="L32" s="42"/>
    </row>
    <row r="33" spans="1:12" s="1" customFormat="1" ht="24.75" customHeight="1">
      <c r="A33" s="132" t="s">
        <v>20</v>
      </c>
      <c r="F33" s="42"/>
      <c r="G33" s="42"/>
      <c r="H33" s="42"/>
      <c r="I33" s="42"/>
      <c r="J33" s="42"/>
      <c r="K33" s="42"/>
      <c r="L33" s="42"/>
    </row>
    <row r="34" spans="1:12" s="1" customFormat="1" ht="24.75" customHeight="1">
      <c r="A34" s="132" t="s">
        <v>101</v>
      </c>
      <c r="F34" s="42"/>
      <c r="G34" s="42"/>
      <c r="H34" s="42"/>
      <c r="I34" s="42"/>
      <c r="J34" s="42"/>
      <c r="K34" s="42"/>
      <c r="L34" s="42"/>
    </row>
    <row r="35" spans="6:12" s="1" customFormat="1" ht="24.75" customHeight="1">
      <c r="F35" s="42"/>
      <c r="G35" s="42"/>
      <c r="H35" s="42"/>
      <c r="I35" s="42"/>
      <c r="J35" s="42"/>
      <c r="K35" s="42"/>
      <c r="L35" s="42"/>
    </row>
    <row r="36" spans="6:12" s="1" customFormat="1" ht="24.75" customHeight="1">
      <c r="F36" s="42"/>
      <c r="G36" s="42"/>
      <c r="H36" s="42"/>
      <c r="I36" s="42"/>
      <c r="J36" s="42"/>
      <c r="K36" s="42"/>
      <c r="L36" s="42"/>
    </row>
    <row r="37" spans="6:12" s="1" customFormat="1" ht="24.75" customHeight="1">
      <c r="F37" s="38"/>
      <c r="G37" s="38"/>
      <c r="H37" s="39"/>
      <c r="I37" s="38"/>
      <c r="J37" s="38"/>
      <c r="K37" s="38"/>
      <c r="L37" s="38"/>
    </row>
    <row r="38" spans="6:12" s="1" customFormat="1" ht="24.75" customHeight="1">
      <c r="F38" s="38"/>
      <c r="G38" s="38"/>
      <c r="H38" s="40"/>
      <c r="I38" s="38"/>
      <c r="J38" s="38"/>
      <c r="K38" s="38"/>
      <c r="L38" s="38"/>
    </row>
    <row r="39" spans="6:12" s="1" customFormat="1" ht="24.75" customHeight="1">
      <c r="F39" s="38"/>
      <c r="G39" s="38"/>
      <c r="H39" s="40"/>
      <c r="I39" s="38"/>
      <c r="J39" s="38"/>
      <c r="K39" s="38"/>
      <c r="L39" s="38"/>
    </row>
    <row r="40" spans="6:12" s="1" customFormat="1" ht="24.75" customHeight="1">
      <c r="F40" s="38"/>
      <c r="G40" s="38"/>
      <c r="H40" s="40"/>
      <c r="I40" s="38"/>
      <c r="J40" s="38"/>
      <c r="K40" s="38"/>
      <c r="L40" s="38"/>
    </row>
    <row r="41" spans="6:12" s="1" customFormat="1" ht="24.75" customHeight="1">
      <c r="F41" s="38"/>
      <c r="G41" s="38"/>
      <c r="H41" s="40"/>
      <c r="I41" s="38"/>
      <c r="J41" s="38"/>
      <c r="K41" s="38"/>
      <c r="L41" s="38"/>
    </row>
    <row r="42" spans="6:12" s="1" customFormat="1" ht="24.75" customHeight="1">
      <c r="F42" s="38"/>
      <c r="G42" s="38"/>
      <c r="H42" s="40"/>
      <c r="I42" s="38"/>
      <c r="J42" s="38"/>
      <c r="K42" s="38"/>
      <c r="L42" s="38"/>
    </row>
    <row r="43" spans="6:12" s="1" customFormat="1" ht="24.75" customHeight="1">
      <c r="F43" s="38"/>
      <c r="G43" s="38"/>
      <c r="H43" s="40"/>
      <c r="I43" s="38"/>
      <c r="J43" s="38"/>
      <c r="K43" s="38"/>
      <c r="L43" s="38"/>
    </row>
    <row r="44" spans="6:12" s="1" customFormat="1" ht="24.75" customHeight="1">
      <c r="F44" s="38"/>
      <c r="G44" s="38"/>
      <c r="H44" s="40"/>
      <c r="I44" s="38"/>
      <c r="J44" s="38"/>
      <c r="K44" s="38"/>
      <c r="L44" s="38"/>
    </row>
    <row r="45" spans="6:12" s="1" customFormat="1" ht="24.75" customHeight="1">
      <c r="F45" s="38"/>
      <c r="G45" s="38"/>
      <c r="H45" s="40"/>
      <c r="I45" s="38"/>
      <c r="J45" s="38"/>
      <c r="K45" s="38"/>
      <c r="L45" s="38"/>
    </row>
    <row r="46" spans="6:12" s="1" customFormat="1" ht="24.75" customHeight="1">
      <c r="F46" s="38"/>
      <c r="G46" s="38"/>
      <c r="H46" s="40"/>
      <c r="I46" s="38"/>
      <c r="J46" s="38"/>
      <c r="K46" s="38"/>
      <c r="L46" s="38"/>
    </row>
    <row r="47" spans="6:12" s="1" customFormat="1" ht="24.75" customHeight="1">
      <c r="F47" s="38"/>
      <c r="G47" s="38"/>
      <c r="H47" s="40"/>
      <c r="I47" s="38"/>
      <c r="J47" s="38"/>
      <c r="K47" s="38"/>
      <c r="L47" s="38"/>
    </row>
    <row r="48" spans="6:12" s="1" customFormat="1" ht="24.75" customHeight="1">
      <c r="F48" s="38"/>
      <c r="G48" s="38"/>
      <c r="H48" s="40"/>
      <c r="I48" s="38"/>
      <c r="J48" s="38"/>
      <c r="K48" s="38"/>
      <c r="L48" s="38"/>
    </row>
    <row r="49" spans="6:12" s="1" customFormat="1" ht="24.75" customHeight="1">
      <c r="F49" s="38"/>
      <c r="G49" s="38"/>
      <c r="H49" s="40"/>
      <c r="I49" s="38"/>
      <c r="J49" s="38"/>
      <c r="K49" s="38"/>
      <c r="L49" s="38"/>
    </row>
    <row r="50" spans="6:12" s="1" customFormat="1" ht="24.75" customHeight="1">
      <c r="F50" s="38"/>
      <c r="G50" s="38"/>
      <c r="H50" s="40"/>
      <c r="I50" s="38"/>
      <c r="J50" s="38"/>
      <c r="K50" s="38"/>
      <c r="L50" s="38"/>
    </row>
    <row r="51" s="1" customFormat="1" ht="24.75" customHeight="1">
      <c r="H51" s="4"/>
    </row>
    <row r="52" s="1" customFormat="1" ht="24.75" customHeight="1">
      <c r="H52" s="4"/>
    </row>
    <row r="53" s="1" customFormat="1" ht="24.75" customHeight="1">
      <c r="H53" s="4"/>
    </row>
    <row r="54" s="1" customFormat="1" ht="24.75" customHeight="1">
      <c r="H54" s="4"/>
    </row>
    <row r="55" s="1" customFormat="1" ht="24.75" customHeight="1">
      <c r="H55" s="4"/>
    </row>
    <row r="56" s="1" customFormat="1" ht="24.75" customHeight="1">
      <c r="H56" s="4"/>
    </row>
    <row r="57" s="1" customFormat="1" ht="24.75" customHeight="1">
      <c r="H57" s="4"/>
    </row>
    <row r="58" s="1" customFormat="1" ht="24.75" customHeight="1">
      <c r="H58" s="4"/>
    </row>
    <row r="59" s="1" customFormat="1" ht="24.75" customHeight="1">
      <c r="H59" s="4"/>
    </row>
    <row r="60" s="1" customFormat="1" ht="24.75" customHeight="1">
      <c r="H60" s="4"/>
    </row>
    <row r="61" s="1" customFormat="1" ht="24.75" customHeight="1">
      <c r="H61" s="4"/>
    </row>
    <row r="62" s="1" customFormat="1" ht="24.75" customHeight="1">
      <c r="H62" s="4"/>
    </row>
    <row r="63" s="1" customFormat="1" ht="24.75" customHeight="1">
      <c r="H63" s="4"/>
    </row>
    <row r="64" s="1" customFormat="1" ht="24.75" customHeight="1">
      <c r="H64" s="4"/>
    </row>
    <row r="65" s="1" customFormat="1" ht="24.75" customHeight="1">
      <c r="H65" s="4"/>
    </row>
    <row r="66" s="1" customFormat="1" ht="24.75" customHeight="1">
      <c r="H66" s="4"/>
    </row>
    <row r="67" s="1" customFormat="1" ht="24.75" customHeight="1">
      <c r="H67" s="4"/>
    </row>
    <row r="68" s="1" customFormat="1" ht="24.75" customHeight="1">
      <c r="H68" s="4"/>
    </row>
    <row r="69" s="1" customFormat="1" ht="24.75" customHeight="1">
      <c r="H69" s="4"/>
    </row>
    <row r="70" ht="24.75" customHeight="1">
      <c r="H70" s="14"/>
    </row>
    <row r="71" ht="24.75" customHeight="1">
      <c r="H71" s="14"/>
    </row>
    <row r="72" ht="24.75" customHeight="1">
      <c r="H72" s="14"/>
    </row>
    <row r="73" ht="24.75" customHeight="1">
      <c r="H73" s="14"/>
    </row>
    <row r="74" ht="24.75" customHeight="1">
      <c r="H74" s="14"/>
    </row>
    <row r="75" ht="24.75" customHeight="1">
      <c r="H75" s="14"/>
    </row>
    <row r="76" ht="24.75" customHeight="1">
      <c r="H76" s="14"/>
    </row>
    <row r="77" ht="24.75" customHeight="1">
      <c r="H77" s="14"/>
    </row>
    <row r="78" ht="24.75" customHeight="1">
      <c r="H78" s="14"/>
    </row>
    <row r="79" ht="24.75" customHeight="1">
      <c r="H79" s="14"/>
    </row>
    <row r="80" ht="24.75" customHeight="1">
      <c r="H80" s="14"/>
    </row>
    <row r="81" ht="24.75" customHeight="1">
      <c r="H81" s="14"/>
    </row>
    <row r="82" ht="24.75" customHeight="1">
      <c r="H82" s="14"/>
    </row>
    <row r="83" ht="24.75" customHeight="1">
      <c r="H83" s="14"/>
    </row>
    <row r="84" ht="24.75" customHeight="1">
      <c r="H84" s="14"/>
    </row>
    <row r="85" ht="24.75" customHeight="1">
      <c r="H85" s="14"/>
    </row>
    <row r="86" ht="24.75" customHeight="1">
      <c r="H86" s="14"/>
    </row>
    <row r="87" ht="24.75" customHeight="1">
      <c r="H87" s="14"/>
    </row>
    <row r="88" ht="24.75" customHeight="1">
      <c r="H88" s="14"/>
    </row>
    <row r="89" ht="24.75" customHeight="1">
      <c r="H89" s="14"/>
    </row>
    <row r="90" ht="24.75" customHeight="1">
      <c r="H90" s="14"/>
    </row>
    <row r="91" ht="24.75" customHeight="1">
      <c r="H91" s="14"/>
    </row>
    <row r="92" ht="24.75" customHeight="1">
      <c r="H92" s="14"/>
    </row>
    <row r="93" ht="24.75" customHeight="1">
      <c r="H93" s="14"/>
    </row>
    <row r="94" ht="24.75" customHeight="1">
      <c r="H94" s="14"/>
    </row>
    <row r="95" ht="24.75" customHeight="1">
      <c r="H95" s="14"/>
    </row>
    <row r="96" ht="24.75" customHeight="1">
      <c r="H96" s="14"/>
    </row>
    <row r="97" ht="24.75" customHeight="1">
      <c r="H97" s="14"/>
    </row>
    <row r="98" ht="24.75" customHeight="1">
      <c r="H98" s="14"/>
    </row>
    <row r="99" ht="24.75" customHeight="1">
      <c r="H99" s="14"/>
    </row>
    <row r="100" ht="24.75" customHeight="1">
      <c r="H100" s="14"/>
    </row>
    <row r="101" ht="24.75" customHeight="1">
      <c r="H101" s="14"/>
    </row>
    <row r="102" ht="24.75" customHeight="1">
      <c r="H102" s="14"/>
    </row>
    <row r="103" ht="24.75" customHeight="1">
      <c r="H103" s="14"/>
    </row>
    <row r="104" ht="24.75" customHeight="1">
      <c r="H104" s="14"/>
    </row>
    <row r="105" ht="24.75" customHeight="1">
      <c r="H105" s="14"/>
    </row>
    <row r="106" ht="24.75" customHeight="1">
      <c r="H106" s="14"/>
    </row>
    <row r="107" ht="24.75" customHeight="1">
      <c r="H107" s="14"/>
    </row>
    <row r="108" ht="24.75" customHeight="1">
      <c r="H108" s="14"/>
    </row>
    <row r="109" ht="24.75" customHeight="1">
      <c r="H109" s="14"/>
    </row>
    <row r="110" ht="24.75" customHeight="1">
      <c r="H110" s="14"/>
    </row>
    <row r="111" ht="24.75" customHeight="1">
      <c r="H111" s="14"/>
    </row>
    <row r="112" ht="24.75" customHeight="1">
      <c r="H112" s="14"/>
    </row>
    <row r="113" ht="24.75" customHeight="1">
      <c r="H113" s="14"/>
    </row>
    <row r="114" ht="24.75" customHeight="1">
      <c r="H114" s="14"/>
    </row>
    <row r="115" ht="24.75" customHeight="1">
      <c r="H115" s="14"/>
    </row>
    <row r="116" ht="24.75" customHeight="1">
      <c r="H116" s="14"/>
    </row>
    <row r="117" ht="24.75" customHeight="1">
      <c r="H117" s="14"/>
    </row>
    <row r="118" ht="24.75" customHeight="1">
      <c r="H118" s="14"/>
    </row>
    <row r="119" ht="24.75" customHeight="1">
      <c r="H119" s="14"/>
    </row>
    <row r="120" ht="24.75" customHeight="1">
      <c r="H120" s="14"/>
    </row>
    <row r="121" ht="24.75" customHeight="1">
      <c r="H121" s="14"/>
    </row>
    <row r="122" ht="24.75" customHeight="1">
      <c r="H122" s="14"/>
    </row>
    <row r="123" ht="24.75" customHeight="1">
      <c r="H123" s="14"/>
    </row>
    <row r="124" ht="24.75" customHeight="1">
      <c r="H124" s="14"/>
    </row>
    <row r="125" ht="24.75" customHeight="1">
      <c r="H125" s="14"/>
    </row>
    <row r="126" ht="24.75" customHeight="1">
      <c r="H126" s="14"/>
    </row>
    <row r="127" ht="24.75" customHeight="1">
      <c r="H127" s="14"/>
    </row>
    <row r="128" ht="24.75" customHeight="1">
      <c r="H128" s="14"/>
    </row>
    <row r="129" ht="24.75" customHeight="1">
      <c r="H129" s="14"/>
    </row>
    <row r="130" ht="24.75" customHeight="1">
      <c r="H130" s="14"/>
    </row>
    <row r="131" ht="24.75" customHeight="1">
      <c r="H131" s="14"/>
    </row>
    <row r="132" ht="24.75" customHeight="1">
      <c r="H132" s="14"/>
    </row>
    <row r="133" ht="24.75" customHeight="1">
      <c r="H133" s="14"/>
    </row>
    <row r="134" ht="24.75" customHeight="1">
      <c r="H134" s="14"/>
    </row>
    <row r="135" ht="24.75" customHeight="1">
      <c r="H135" s="14"/>
    </row>
    <row r="136" ht="24.75" customHeight="1">
      <c r="H136" s="14"/>
    </row>
    <row r="137" ht="24.75" customHeight="1">
      <c r="H137" s="14"/>
    </row>
    <row r="138" ht="24.75" customHeight="1">
      <c r="H138" s="14"/>
    </row>
    <row r="139" ht="24.75" customHeight="1">
      <c r="H139" s="14"/>
    </row>
    <row r="140" ht="24.75" customHeight="1">
      <c r="H140" s="14"/>
    </row>
    <row r="141" ht="24.75" customHeight="1">
      <c r="H141" s="14"/>
    </row>
    <row r="142" ht="24.75" customHeight="1">
      <c r="H142" s="14"/>
    </row>
    <row r="143" ht="24.75" customHeight="1">
      <c r="H143" s="14"/>
    </row>
    <row r="144" ht="24.75" customHeight="1">
      <c r="H144" s="14"/>
    </row>
    <row r="145" ht="24.75" customHeight="1">
      <c r="H145" s="14"/>
    </row>
    <row r="146" ht="24.75" customHeight="1">
      <c r="H146" s="14"/>
    </row>
    <row r="147" ht="24.75" customHeight="1">
      <c r="H147" s="14"/>
    </row>
    <row r="148" ht="24.75" customHeight="1">
      <c r="H148" s="14"/>
    </row>
    <row r="149" ht="24.75" customHeight="1">
      <c r="H149" s="14"/>
    </row>
    <row r="150" ht="24.75" customHeight="1">
      <c r="H150" s="14"/>
    </row>
    <row r="151" ht="24.75" customHeight="1">
      <c r="H151" s="14"/>
    </row>
    <row r="152" ht="24.75" customHeight="1">
      <c r="H152" s="14"/>
    </row>
    <row r="153" ht="24.75" customHeight="1">
      <c r="H153" s="14"/>
    </row>
    <row r="154" ht="24.75" customHeight="1">
      <c r="H154" s="14"/>
    </row>
    <row r="155" ht="24.75" customHeight="1">
      <c r="H155" s="14"/>
    </row>
    <row r="156" ht="24.75" customHeight="1">
      <c r="H156" s="14"/>
    </row>
    <row r="157" ht="24.75" customHeight="1">
      <c r="H157" s="14"/>
    </row>
    <row r="158" ht="24.75" customHeight="1">
      <c r="H158" s="14"/>
    </row>
    <row r="159" ht="24.75" customHeight="1">
      <c r="H159" s="14"/>
    </row>
    <row r="160" ht="24.75" customHeight="1">
      <c r="H160" s="14"/>
    </row>
    <row r="161" ht="24.75" customHeight="1">
      <c r="H161" s="14"/>
    </row>
    <row r="162" ht="24.75" customHeight="1">
      <c r="H162" s="14"/>
    </row>
    <row r="163" ht="24.75" customHeight="1">
      <c r="H163" s="14"/>
    </row>
    <row r="164" ht="24.75" customHeight="1">
      <c r="H164" s="14"/>
    </row>
    <row r="165" ht="24.75" customHeight="1">
      <c r="H165" s="14"/>
    </row>
    <row r="166" ht="24.75" customHeight="1">
      <c r="H166" s="14"/>
    </row>
    <row r="167" ht="24.75" customHeight="1">
      <c r="H167" s="14"/>
    </row>
    <row r="168" ht="24.75" customHeight="1">
      <c r="H168" s="14"/>
    </row>
    <row r="169" ht="24.75" customHeight="1">
      <c r="H169" s="14"/>
    </row>
    <row r="170" ht="24.75" customHeight="1">
      <c r="H170" s="14"/>
    </row>
    <row r="171" ht="24.75" customHeight="1">
      <c r="H171" s="14"/>
    </row>
    <row r="172" ht="24.75" customHeight="1">
      <c r="H172" s="14"/>
    </row>
    <row r="173" ht="24.75" customHeight="1">
      <c r="H173" s="14"/>
    </row>
    <row r="174" ht="24.75" customHeight="1">
      <c r="H174" s="14"/>
    </row>
    <row r="175" ht="24.75" customHeight="1">
      <c r="H175" s="14"/>
    </row>
    <row r="176" ht="24.75" customHeight="1">
      <c r="H176" s="14"/>
    </row>
    <row r="177" ht="24.75" customHeight="1">
      <c r="H177" s="14"/>
    </row>
    <row r="178" ht="24.75" customHeight="1">
      <c r="H178" s="14"/>
    </row>
    <row r="179" ht="24.75" customHeight="1">
      <c r="H179" s="14"/>
    </row>
    <row r="180" ht="24.75" customHeight="1">
      <c r="H180" s="14"/>
    </row>
    <row r="181" ht="24.75" customHeight="1">
      <c r="H181" s="14"/>
    </row>
    <row r="182" ht="24.75" customHeight="1">
      <c r="H182" s="14"/>
    </row>
    <row r="183" ht="24.75" customHeight="1">
      <c r="H183" s="14"/>
    </row>
    <row r="184" ht="24.75" customHeight="1">
      <c r="H184" s="14"/>
    </row>
    <row r="185" ht="24.75" customHeight="1">
      <c r="H185" s="14"/>
    </row>
    <row r="186" ht="24.75" customHeight="1">
      <c r="H186" s="14"/>
    </row>
    <row r="187" ht="24.75" customHeight="1">
      <c r="H187" s="14"/>
    </row>
    <row r="188" ht="24.75" customHeight="1">
      <c r="H188" s="14"/>
    </row>
    <row r="189" ht="24.75" customHeight="1">
      <c r="H189" s="14"/>
    </row>
    <row r="190" ht="24.75" customHeight="1">
      <c r="H190" s="14"/>
    </row>
    <row r="191" ht="24.75" customHeight="1">
      <c r="H191" s="14"/>
    </row>
    <row r="192" ht="24.75" customHeight="1">
      <c r="H192" s="14"/>
    </row>
    <row r="193" ht="24.75" customHeight="1">
      <c r="H193" s="14"/>
    </row>
    <row r="194" ht="24.75" customHeight="1">
      <c r="H194" s="14"/>
    </row>
    <row r="195" ht="24.75" customHeight="1">
      <c r="H195" s="14"/>
    </row>
    <row r="196" ht="24.75" customHeight="1">
      <c r="H196" s="14"/>
    </row>
    <row r="197" ht="24.75" customHeight="1">
      <c r="H197" s="14"/>
    </row>
    <row r="198" ht="24.75" customHeight="1">
      <c r="H198" s="14"/>
    </row>
    <row r="199" ht="24.75" customHeight="1">
      <c r="H199" s="14"/>
    </row>
    <row r="200" ht="24.75" customHeight="1">
      <c r="H200" s="14"/>
    </row>
    <row r="201" ht="24.75" customHeight="1">
      <c r="H201" s="14"/>
    </row>
    <row r="202" ht="24.75" customHeight="1">
      <c r="H202" s="14"/>
    </row>
    <row r="203" ht="24.75" customHeight="1">
      <c r="H203" s="14"/>
    </row>
    <row r="204" ht="24.75" customHeight="1">
      <c r="H204" s="14"/>
    </row>
    <row r="205" ht="24.75" customHeight="1">
      <c r="H205" s="14"/>
    </row>
    <row r="206" ht="24.75" customHeight="1">
      <c r="H206" s="14"/>
    </row>
    <row r="207" ht="24.75" customHeight="1">
      <c r="H207" s="14"/>
    </row>
    <row r="208" ht="24.75" customHeight="1">
      <c r="H208" s="14"/>
    </row>
    <row r="209" ht="24.75" customHeight="1">
      <c r="H209" s="14"/>
    </row>
    <row r="210" ht="24.75" customHeight="1">
      <c r="H210" s="14"/>
    </row>
    <row r="211" ht="24.75" customHeight="1">
      <c r="H211" s="14"/>
    </row>
    <row r="212" ht="24.75" customHeight="1">
      <c r="H212" s="14"/>
    </row>
    <row r="213" ht="24.75" customHeight="1">
      <c r="H213" s="14"/>
    </row>
    <row r="214" ht="24.75" customHeight="1">
      <c r="H214" s="14"/>
    </row>
    <row r="215" ht="24.75" customHeight="1">
      <c r="H215" s="14"/>
    </row>
    <row r="216" ht="24.75" customHeight="1">
      <c r="H216" s="14"/>
    </row>
    <row r="217" ht="24.75" customHeight="1">
      <c r="H217" s="14"/>
    </row>
    <row r="218" ht="24.75" customHeight="1">
      <c r="H218" s="14"/>
    </row>
    <row r="219" ht="24.75" customHeight="1">
      <c r="H219" s="14"/>
    </row>
    <row r="220" ht="24.75" customHeight="1">
      <c r="H220" s="14"/>
    </row>
    <row r="221" ht="24.75" customHeight="1">
      <c r="H221" s="14"/>
    </row>
    <row r="222" ht="24.75" customHeight="1">
      <c r="H222" s="14"/>
    </row>
    <row r="223" ht="24.75" customHeight="1">
      <c r="H223" s="14"/>
    </row>
    <row r="224" ht="24.75" customHeight="1">
      <c r="H224" s="14"/>
    </row>
    <row r="225" ht="24.75" customHeight="1">
      <c r="H225" s="14"/>
    </row>
    <row r="226" ht="24.75" customHeight="1">
      <c r="H226" s="14"/>
    </row>
    <row r="227" ht="24.75" customHeight="1">
      <c r="H227" s="14"/>
    </row>
    <row r="228" ht="24.75" customHeight="1">
      <c r="H228" s="14"/>
    </row>
    <row r="229" ht="24.75" customHeight="1">
      <c r="H229" s="14"/>
    </row>
    <row r="230" ht="24.75" customHeight="1">
      <c r="H230" s="14"/>
    </row>
    <row r="231" ht="24.75" customHeight="1">
      <c r="H231" s="14"/>
    </row>
    <row r="232" ht="24.75" customHeight="1">
      <c r="H232" s="14"/>
    </row>
    <row r="233" ht="24.75" customHeight="1">
      <c r="H233" s="14"/>
    </row>
    <row r="234" ht="24.75" customHeight="1">
      <c r="H234" s="14"/>
    </row>
    <row r="235" ht="24.75" customHeight="1">
      <c r="H235" s="14"/>
    </row>
    <row r="236" ht="24.75" customHeight="1">
      <c r="H236" s="14"/>
    </row>
    <row r="237" ht="24.75" customHeight="1">
      <c r="H237" s="14"/>
    </row>
    <row r="238" ht="24.75" customHeight="1">
      <c r="H238" s="14"/>
    </row>
    <row r="239" ht="24.75" customHeight="1">
      <c r="H239" s="14"/>
    </row>
    <row r="240" ht="24.75" customHeight="1">
      <c r="H240" s="14"/>
    </row>
    <row r="241" ht="24.75" customHeight="1">
      <c r="H241" s="14"/>
    </row>
    <row r="242" ht="24.75" customHeight="1">
      <c r="H242" s="14"/>
    </row>
    <row r="243" ht="24.75" customHeight="1">
      <c r="H243" s="14"/>
    </row>
    <row r="244" ht="24.75" customHeight="1">
      <c r="H244" s="14"/>
    </row>
    <row r="245" ht="24.75" customHeight="1">
      <c r="H245" s="14"/>
    </row>
    <row r="246" ht="24.75" customHeight="1">
      <c r="H246" s="14"/>
    </row>
    <row r="247" ht="24.75" customHeight="1">
      <c r="H247" s="14"/>
    </row>
    <row r="248" ht="24.75" customHeight="1">
      <c r="H248" s="14"/>
    </row>
    <row r="249" ht="24.75" customHeight="1">
      <c r="H249" s="14"/>
    </row>
    <row r="250" ht="24.75" customHeight="1">
      <c r="H250" s="14"/>
    </row>
    <row r="251" ht="24.75" customHeight="1">
      <c r="H251" s="14"/>
    </row>
    <row r="252" ht="24.75" customHeight="1">
      <c r="H252" s="14"/>
    </row>
    <row r="253" ht="24.75" customHeight="1">
      <c r="H253" s="14"/>
    </row>
    <row r="254" ht="24.75" customHeight="1">
      <c r="H254" s="14"/>
    </row>
    <row r="255" ht="24.75" customHeight="1">
      <c r="H255" s="14"/>
    </row>
    <row r="256" ht="24.75" customHeight="1">
      <c r="H256" s="14"/>
    </row>
    <row r="257" ht="24.75" customHeight="1">
      <c r="H257" s="14"/>
    </row>
    <row r="258" ht="24.75" customHeight="1">
      <c r="H258" s="14"/>
    </row>
    <row r="259" ht="24.75" customHeight="1">
      <c r="H259" s="14"/>
    </row>
    <row r="260" ht="24.75" customHeight="1">
      <c r="H260" s="14"/>
    </row>
    <row r="261" ht="24.75" customHeight="1">
      <c r="H261" s="14"/>
    </row>
    <row r="262" ht="24.75" customHeight="1">
      <c r="H262" s="14"/>
    </row>
    <row r="263" ht="24.75" customHeight="1">
      <c r="H263" s="14"/>
    </row>
    <row r="264" ht="24.75" customHeight="1">
      <c r="H264" s="14"/>
    </row>
    <row r="265" ht="24.75" customHeight="1">
      <c r="H265" s="14"/>
    </row>
    <row r="266" ht="24.75" customHeight="1">
      <c r="H266" s="14"/>
    </row>
    <row r="267" ht="24.75" customHeight="1">
      <c r="H267" s="14"/>
    </row>
    <row r="268" ht="24.75" customHeight="1">
      <c r="H268" s="14"/>
    </row>
    <row r="269" ht="24.75" customHeight="1">
      <c r="H269" s="14"/>
    </row>
    <row r="270" ht="24.75" customHeight="1">
      <c r="H270" s="14"/>
    </row>
    <row r="271" ht="24.75" customHeight="1">
      <c r="H271" s="14"/>
    </row>
    <row r="272" ht="24.75" customHeight="1">
      <c r="H272" s="14"/>
    </row>
    <row r="273" ht="24.75" customHeight="1">
      <c r="H273" s="14"/>
    </row>
    <row r="274" ht="24.75" customHeight="1">
      <c r="H274" s="14"/>
    </row>
    <row r="275" ht="24.75" customHeight="1">
      <c r="H275" s="14"/>
    </row>
    <row r="276" ht="24.75" customHeight="1">
      <c r="H276" s="14"/>
    </row>
    <row r="277" ht="24.75" customHeight="1">
      <c r="H277" s="14"/>
    </row>
    <row r="278" ht="24.75" customHeight="1">
      <c r="H278" s="14"/>
    </row>
    <row r="279" ht="24.75" customHeight="1">
      <c r="H279" s="14"/>
    </row>
    <row r="280" ht="24.75" customHeight="1">
      <c r="H280" s="14"/>
    </row>
    <row r="281" ht="24.75" customHeight="1">
      <c r="H281" s="14"/>
    </row>
    <row r="282" ht="24.75" customHeight="1">
      <c r="H282" s="14"/>
    </row>
    <row r="283" ht="24.75" customHeight="1">
      <c r="H283" s="14"/>
    </row>
    <row r="284" ht="24.75" customHeight="1">
      <c r="H284" s="14"/>
    </row>
    <row r="285" ht="24.75" customHeight="1">
      <c r="H285" s="14"/>
    </row>
    <row r="286" ht="24.75" customHeight="1">
      <c r="H286" s="14"/>
    </row>
    <row r="287" ht="24.75" customHeight="1">
      <c r="H287" s="14"/>
    </row>
    <row r="288" ht="24.75" customHeight="1">
      <c r="H288" s="14"/>
    </row>
    <row r="289" ht="24.75" customHeight="1">
      <c r="H289" s="14"/>
    </row>
    <row r="290" ht="24.75" customHeight="1">
      <c r="H290" s="14"/>
    </row>
    <row r="291" ht="24.75" customHeight="1">
      <c r="H291" s="14"/>
    </row>
    <row r="292" ht="24.75" customHeight="1">
      <c r="H292" s="14"/>
    </row>
    <row r="293" ht="24.75" customHeight="1">
      <c r="H293" s="14"/>
    </row>
    <row r="294" ht="24.75" customHeight="1">
      <c r="H294" s="14"/>
    </row>
    <row r="295" ht="24.75" customHeight="1">
      <c r="H295" s="14"/>
    </row>
    <row r="296" ht="24.75" customHeight="1">
      <c r="H296" s="14"/>
    </row>
    <row r="297" ht="24.75" customHeight="1">
      <c r="H297" s="14"/>
    </row>
    <row r="298" ht="24.75" customHeight="1">
      <c r="H298" s="14"/>
    </row>
    <row r="299" ht="24.75" customHeight="1">
      <c r="H299" s="14"/>
    </row>
    <row r="300" ht="24.75" customHeight="1">
      <c r="H300" s="14"/>
    </row>
    <row r="301" ht="24.75" customHeight="1">
      <c r="H301" s="14"/>
    </row>
    <row r="302" ht="24.75" customHeight="1">
      <c r="H302" s="14"/>
    </row>
    <row r="303" ht="24.75" customHeight="1">
      <c r="H303" s="14"/>
    </row>
    <row r="304" ht="24.75" customHeight="1">
      <c r="H304" s="14"/>
    </row>
    <row r="305" ht="24.75" customHeight="1">
      <c r="H305" s="14"/>
    </row>
    <row r="306" ht="24.75" customHeight="1">
      <c r="H306" s="14"/>
    </row>
    <row r="307" ht="24.75" customHeight="1">
      <c r="H307" s="14"/>
    </row>
    <row r="308" ht="24.75" customHeight="1">
      <c r="H308" s="14"/>
    </row>
    <row r="309" ht="24.75" customHeight="1">
      <c r="H309" s="14"/>
    </row>
    <row r="310" ht="24.75" customHeight="1">
      <c r="H310" s="14"/>
    </row>
    <row r="311" ht="24.75" customHeight="1">
      <c r="H311" s="14"/>
    </row>
    <row r="312" ht="24.75" customHeight="1">
      <c r="H312" s="14"/>
    </row>
    <row r="313" ht="24.75" customHeight="1">
      <c r="H313" s="14"/>
    </row>
    <row r="314" ht="24.75" customHeight="1">
      <c r="H314" s="14"/>
    </row>
    <row r="315" ht="24.75" customHeight="1">
      <c r="H315" s="14"/>
    </row>
    <row r="316" ht="24.75" customHeight="1">
      <c r="H316" s="14"/>
    </row>
    <row r="317" ht="24.75" customHeight="1">
      <c r="H317" s="14"/>
    </row>
    <row r="318" ht="24.75" customHeight="1">
      <c r="H318" s="14"/>
    </row>
    <row r="319" ht="24.75" customHeight="1">
      <c r="H319" s="14"/>
    </row>
    <row r="320" ht="24.75" customHeight="1">
      <c r="H320" s="14"/>
    </row>
    <row r="321" ht="24.75" customHeight="1">
      <c r="H321" s="14"/>
    </row>
    <row r="322" ht="24.75" customHeight="1">
      <c r="H322" s="14"/>
    </row>
    <row r="323" ht="24.75" customHeight="1">
      <c r="H323" s="14"/>
    </row>
    <row r="324" ht="24.75" customHeight="1">
      <c r="H324" s="14"/>
    </row>
    <row r="325" ht="24.75" customHeight="1">
      <c r="H325" s="14"/>
    </row>
    <row r="326" ht="24.75" customHeight="1">
      <c r="H326" s="14"/>
    </row>
    <row r="327" ht="24.75" customHeight="1">
      <c r="H327" s="14"/>
    </row>
    <row r="328" ht="24.75" customHeight="1">
      <c r="H328" s="14"/>
    </row>
    <row r="329" ht="24.75" customHeight="1">
      <c r="H329" s="14"/>
    </row>
    <row r="330" ht="24.75" customHeight="1">
      <c r="H330" s="14"/>
    </row>
    <row r="331" ht="24.75" customHeight="1">
      <c r="H331" s="14"/>
    </row>
    <row r="332" ht="24.75" customHeight="1">
      <c r="H332" s="14"/>
    </row>
    <row r="333" ht="24.75" customHeight="1">
      <c r="H333" s="14"/>
    </row>
    <row r="334" ht="24.75" customHeight="1">
      <c r="H334" s="14"/>
    </row>
    <row r="335" ht="24.75" customHeight="1">
      <c r="H335" s="14"/>
    </row>
    <row r="336" ht="24.75" customHeight="1">
      <c r="H336" s="14"/>
    </row>
    <row r="337" ht="24.75" customHeight="1">
      <c r="H337" s="14"/>
    </row>
    <row r="338" ht="24.75" customHeight="1">
      <c r="H338" s="14"/>
    </row>
    <row r="339" ht="24.75" customHeight="1">
      <c r="H339" s="14"/>
    </row>
    <row r="340" ht="24.75" customHeight="1">
      <c r="H340" s="14"/>
    </row>
    <row r="341" ht="24.75" customHeight="1">
      <c r="H341" s="14"/>
    </row>
    <row r="342" ht="24.75" customHeight="1">
      <c r="H342" s="14"/>
    </row>
    <row r="343" ht="24.75" customHeight="1">
      <c r="H343" s="14"/>
    </row>
    <row r="344" ht="24.75" customHeight="1">
      <c r="H344" s="14"/>
    </row>
    <row r="345" ht="24.75" customHeight="1">
      <c r="H345" s="14"/>
    </row>
    <row r="346" ht="24.75" customHeight="1">
      <c r="H346" s="14"/>
    </row>
    <row r="347" ht="24.75" customHeight="1">
      <c r="H347" s="14"/>
    </row>
    <row r="348" ht="24.75" customHeight="1">
      <c r="H348" s="14"/>
    </row>
    <row r="349" ht="24.75" customHeight="1">
      <c r="H349" s="14"/>
    </row>
    <row r="350" ht="24.75" customHeight="1">
      <c r="H350" s="14"/>
    </row>
    <row r="351" ht="24.75" customHeight="1">
      <c r="H351" s="14"/>
    </row>
    <row r="352" ht="24.75" customHeight="1">
      <c r="H352" s="14"/>
    </row>
    <row r="353" ht="24.75" customHeight="1">
      <c r="H353" s="14"/>
    </row>
    <row r="354" ht="24.75" customHeight="1">
      <c r="H354" s="14"/>
    </row>
    <row r="355" ht="24.75" customHeight="1">
      <c r="H355" s="14"/>
    </row>
    <row r="356" ht="24.75" customHeight="1">
      <c r="H356" s="14"/>
    </row>
    <row r="357" ht="24.75" customHeight="1">
      <c r="H357" s="14"/>
    </row>
    <row r="358" ht="24.75" customHeight="1">
      <c r="H358" s="14"/>
    </row>
    <row r="359" ht="24.75" customHeight="1">
      <c r="H359" s="14"/>
    </row>
    <row r="360" ht="24.75" customHeight="1">
      <c r="H360" s="14"/>
    </row>
    <row r="361" ht="24.75" customHeight="1">
      <c r="H361" s="14"/>
    </row>
    <row r="362" ht="24.75" customHeight="1">
      <c r="H362" s="14"/>
    </row>
    <row r="363" ht="24.75" customHeight="1">
      <c r="H363" s="14"/>
    </row>
    <row r="364" ht="24.75" customHeight="1">
      <c r="H364" s="14"/>
    </row>
    <row r="365" ht="24.75" customHeight="1">
      <c r="H365" s="14"/>
    </row>
    <row r="366" ht="24.75" customHeight="1">
      <c r="H366" s="14"/>
    </row>
    <row r="367" ht="24.75" customHeight="1">
      <c r="H367" s="14"/>
    </row>
    <row r="368" ht="24.75" customHeight="1">
      <c r="H368" s="14"/>
    </row>
    <row r="369" ht="24.75" customHeight="1">
      <c r="H369" s="14"/>
    </row>
    <row r="370" ht="24.75" customHeight="1">
      <c r="H370" s="14"/>
    </row>
    <row r="371" ht="24.75" customHeight="1">
      <c r="H371" s="14"/>
    </row>
    <row r="372" ht="24.75" customHeight="1">
      <c r="H372" s="14"/>
    </row>
    <row r="373" ht="24.75" customHeight="1">
      <c r="H373" s="14"/>
    </row>
    <row r="374" ht="24.75" customHeight="1">
      <c r="H374" s="14"/>
    </row>
    <row r="375" ht="24.75" customHeight="1">
      <c r="H375" s="14"/>
    </row>
    <row r="376" ht="24.75" customHeight="1">
      <c r="H376" s="14"/>
    </row>
    <row r="377" ht="24.75" customHeight="1">
      <c r="H377" s="14"/>
    </row>
    <row r="378" ht="24.75" customHeight="1">
      <c r="H378" s="14"/>
    </row>
    <row r="379" ht="24.75" customHeight="1">
      <c r="H379" s="14"/>
    </row>
    <row r="380" ht="24.75" customHeight="1">
      <c r="H380" s="14"/>
    </row>
    <row r="381" ht="24.75" customHeight="1">
      <c r="H381" s="14"/>
    </row>
    <row r="382" ht="24.75" customHeight="1">
      <c r="H382" s="14"/>
    </row>
    <row r="383" ht="24.75" customHeight="1">
      <c r="H383" s="14"/>
    </row>
    <row r="384" ht="24.75" customHeight="1">
      <c r="H384" s="14"/>
    </row>
    <row r="385" ht="24.75" customHeight="1">
      <c r="H385" s="14"/>
    </row>
    <row r="386" ht="24.75" customHeight="1">
      <c r="H386" s="14"/>
    </row>
    <row r="387" ht="24.75" customHeight="1">
      <c r="H387" s="14"/>
    </row>
    <row r="388" ht="24.75" customHeight="1">
      <c r="H388" s="14"/>
    </row>
    <row r="389" ht="24.75" customHeight="1">
      <c r="H389" s="14"/>
    </row>
    <row r="390" ht="24.75" customHeight="1">
      <c r="H390" s="14"/>
    </row>
    <row r="391" ht="24.75" customHeight="1">
      <c r="H391" s="14"/>
    </row>
    <row r="392" ht="24.75" customHeight="1">
      <c r="H392" s="14"/>
    </row>
    <row r="393" ht="24.75" customHeight="1">
      <c r="H393" s="14"/>
    </row>
    <row r="394" ht="24.75" customHeight="1">
      <c r="H394" s="14"/>
    </row>
    <row r="395" ht="24.75" customHeight="1">
      <c r="H395" s="14"/>
    </row>
    <row r="396" ht="24.75" customHeight="1">
      <c r="H396" s="14"/>
    </row>
    <row r="397" ht="24.75" customHeight="1">
      <c r="H397" s="14"/>
    </row>
    <row r="398" ht="24.75" customHeight="1">
      <c r="H398" s="14"/>
    </row>
    <row r="399" ht="24.75" customHeight="1">
      <c r="H399" s="14"/>
    </row>
    <row r="400" ht="24.75" customHeight="1">
      <c r="H400" s="14"/>
    </row>
    <row r="401" ht="24.75" customHeight="1">
      <c r="H401" s="14"/>
    </row>
    <row r="402" ht="24.75" customHeight="1">
      <c r="H402" s="14"/>
    </row>
    <row r="403" ht="24.75" customHeight="1">
      <c r="H403" s="14"/>
    </row>
    <row r="404" ht="24.75" customHeight="1">
      <c r="H404" s="14"/>
    </row>
    <row r="405" ht="24.75" customHeight="1">
      <c r="H405" s="14"/>
    </row>
    <row r="406" ht="24.75" customHeight="1">
      <c r="H406" s="14"/>
    </row>
    <row r="407" ht="24.75" customHeight="1">
      <c r="H407" s="14"/>
    </row>
    <row r="408" ht="24.75" customHeight="1">
      <c r="H408" s="14"/>
    </row>
    <row r="409" ht="24.75" customHeight="1">
      <c r="H409" s="14"/>
    </row>
    <row r="410" ht="24.75" customHeight="1">
      <c r="H410" s="14"/>
    </row>
    <row r="411" ht="24.75" customHeight="1">
      <c r="H411" s="14"/>
    </row>
    <row r="412" ht="24.75" customHeight="1">
      <c r="H412" s="14"/>
    </row>
    <row r="413" ht="24.75" customHeight="1">
      <c r="H413" s="14"/>
    </row>
    <row r="414" ht="24.75" customHeight="1">
      <c r="H414" s="14"/>
    </row>
    <row r="415" ht="24.75" customHeight="1">
      <c r="H415" s="14"/>
    </row>
    <row r="416" ht="24.75" customHeight="1">
      <c r="H416" s="14"/>
    </row>
    <row r="417" ht="24.75" customHeight="1">
      <c r="H417" s="14"/>
    </row>
    <row r="418" ht="24.75" customHeight="1">
      <c r="H418" s="14"/>
    </row>
    <row r="419" ht="24.75" customHeight="1">
      <c r="H419" s="14"/>
    </row>
    <row r="420" ht="24.75" customHeight="1">
      <c r="H420" s="14"/>
    </row>
    <row r="421" ht="24.75" customHeight="1">
      <c r="H421" s="14"/>
    </row>
    <row r="422" ht="24.75" customHeight="1">
      <c r="H422" s="14"/>
    </row>
    <row r="423" ht="24.75" customHeight="1">
      <c r="H423" s="14"/>
    </row>
    <row r="424" ht="24.75" customHeight="1">
      <c r="H424" s="14"/>
    </row>
    <row r="425" ht="24.75" customHeight="1">
      <c r="H425" s="14"/>
    </row>
    <row r="426" ht="24.75" customHeight="1">
      <c r="H426" s="14"/>
    </row>
    <row r="427" ht="24.75" customHeight="1">
      <c r="H427" s="14"/>
    </row>
  </sheetData>
  <mergeCells count="1">
    <mergeCell ref="D3:L3"/>
  </mergeCells>
  <printOptions/>
  <pageMargins left="0.9" right="0" top="0.76" bottom="0" header="0" footer="0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69"/>
  <sheetViews>
    <sheetView workbookViewId="0" topLeftCell="A43">
      <selection activeCell="G61" sqref="G61"/>
    </sheetView>
  </sheetViews>
  <sheetFormatPr defaultColWidth="9.796875" defaultRowHeight="14.25"/>
  <cols>
    <col min="1" max="1" width="5.19921875" style="15" customWidth="1"/>
    <col min="2" max="2" width="11.69921875" style="15" customWidth="1"/>
    <col min="3" max="3" width="13.19921875" style="15" customWidth="1"/>
    <col min="4" max="4" width="18.69921875" style="15" customWidth="1"/>
    <col min="5" max="5" width="9.796875" style="15" customWidth="1"/>
    <col min="6" max="6" width="11.19921875" style="15" customWidth="1"/>
    <col min="7" max="7" width="19.796875" style="32" customWidth="1"/>
    <col min="8" max="8" width="2.296875" style="32" customWidth="1"/>
    <col min="9" max="9" width="1.796875" style="32" customWidth="1"/>
    <col min="10" max="10" width="2.5" style="32" customWidth="1"/>
    <col min="11" max="11" width="18.19921875" style="32" customWidth="1"/>
    <col min="12" max="16384" width="9.796875" style="15" customWidth="1"/>
  </cols>
  <sheetData>
    <row r="1" ht="9" customHeight="1"/>
    <row r="2" spans="1:11" ht="15.75" thickBot="1">
      <c r="A2" s="16"/>
      <c r="B2" s="16"/>
      <c r="C2" s="16"/>
      <c r="D2" s="16"/>
      <c r="E2" s="16"/>
      <c r="F2" s="16"/>
      <c r="G2" s="33"/>
      <c r="H2" s="33"/>
      <c r="I2" s="33"/>
      <c r="J2" s="33"/>
      <c r="K2" s="33"/>
    </row>
    <row r="3" spans="1:11" s="86" customFormat="1" ht="16.5" customHeight="1">
      <c r="A3" s="83" t="s">
        <v>0</v>
      </c>
      <c r="B3" s="84"/>
      <c r="C3" s="84"/>
      <c r="D3" s="84"/>
      <c r="E3" s="84"/>
      <c r="F3" s="84"/>
      <c r="G3" s="85"/>
      <c r="H3" s="85"/>
      <c r="I3" s="85"/>
      <c r="J3" s="85"/>
      <c r="K3" s="85"/>
    </row>
    <row r="4" spans="1:11" s="86" customFormat="1" ht="16.5" customHeight="1">
      <c r="A4" s="83" t="s">
        <v>21</v>
      </c>
      <c r="B4" s="84"/>
      <c r="C4" s="84"/>
      <c r="D4" s="84"/>
      <c r="E4" s="84"/>
      <c r="F4" s="84"/>
      <c r="G4" s="85"/>
      <c r="H4" s="85"/>
      <c r="I4" s="85"/>
      <c r="J4" s="85"/>
      <c r="K4" s="85"/>
    </row>
    <row r="5" spans="1:11" s="167" customFormat="1" ht="16.5" customHeight="1" thickBot="1">
      <c r="A5" s="165" t="s">
        <v>119</v>
      </c>
      <c r="B5" s="165"/>
      <c r="C5" s="165"/>
      <c r="D5" s="165"/>
      <c r="E5" s="165"/>
      <c r="F5" s="165"/>
      <c r="G5" s="166"/>
      <c r="H5" s="166"/>
      <c r="I5" s="166"/>
      <c r="J5" s="166"/>
      <c r="K5" s="166"/>
    </row>
    <row r="6" spans="1:11" s="119" customFormat="1" ht="11.25" customHeight="1">
      <c r="A6" s="134"/>
      <c r="B6" s="134"/>
      <c r="C6" s="134"/>
      <c r="D6" s="134"/>
      <c r="E6" s="134"/>
      <c r="F6" s="134"/>
      <c r="G6" s="135"/>
      <c r="H6" s="135"/>
      <c r="I6" s="135"/>
      <c r="J6" s="135"/>
      <c r="K6" s="135"/>
    </row>
    <row r="7" spans="7:11" ht="16.5" customHeight="1">
      <c r="G7" s="35" t="s">
        <v>22</v>
      </c>
      <c r="H7" s="35"/>
      <c r="I7" s="34"/>
      <c r="J7" s="35"/>
      <c r="K7" s="35" t="s">
        <v>22</v>
      </c>
    </row>
    <row r="8" spans="6:12" ht="16.5" customHeight="1">
      <c r="F8" s="133" t="s">
        <v>2</v>
      </c>
      <c r="G8" s="35" t="s">
        <v>117</v>
      </c>
      <c r="H8" s="35"/>
      <c r="I8" s="34"/>
      <c r="J8" s="35"/>
      <c r="K8" s="35" t="s">
        <v>100</v>
      </c>
      <c r="L8" s="136"/>
    </row>
    <row r="9" spans="7:12" ht="16.5" customHeight="1" thickBot="1">
      <c r="G9" s="36" t="s">
        <v>4</v>
      </c>
      <c r="H9" s="37"/>
      <c r="I9" s="34"/>
      <c r="J9" s="37"/>
      <c r="K9" s="36" t="s">
        <v>4</v>
      </c>
      <c r="L9" s="136"/>
    </row>
    <row r="10" ht="8.25" customHeight="1">
      <c r="I10" s="137"/>
    </row>
    <row r="11" spans="1:9" ht="16.5" customHeight="1">
      <c r="A11" s="138" t="s">
        <v>23</v>
      </c>
      <c r="I11" s="137"/>
    </row>
    <row r="12" spans="1:9" ht="9.75" customHeight="1">
      <c r="A12" s="138"/>
      <c r="I12" s="137"/>
    </row>
    <row r="13" spans="1:11" ht="16.5" customHeight="1">
      <c r="A13" s="139" t="s">
        <v>19</v>
      </c>
      <c r="B13" s="15" t="s">
        <v>24</v>
      </c>
      <c r="F13" s="200" t="s">
        <v>111</v>
      </c>
      <c r="G13" s="140">
        <v>34852</v>
      </c>
      <c r="H13" s="140"/>
      <c r="I13" s="141"/>
      <c r="J13" s="140"/>
      <c r="K13" s="140">
        <v>36946</v>
      </c>
    </row>
    <row r="14" spans="1:11" ht="16.5" customHeight="1">
      <c r="A14" s="139" t="s">
        <v>19</v>
      </c>
      <c r="B14" s="15" t="s">
        <v>25</v>
      </c>
      <c r="G14" s="140">
        <v>0</v>
      </c>
      <c r="H14" s="140"/>
      <c r="I14" s="141"/>
      <c r="J14" s="140"/>
      <c r="K14" s="140">
        <v>0</v>
      </c>
    </row>
    <row r="15" spans="1:11" ht="16.5" customHeight="1">
      <c r="A15" s="139" t="s">
        <v>19</v>
      </c>
      <c r="B15" s="15" t="s">
        <v>26</v>
      </c>
      <c r="G15" s="140">
        <v>150</v>
      </c>
      <c r="H15" s="140"/>
      <c r="I15" s="141"/>
      <c r="J15" s="140"/>
      <c r="K15" s="140">
        <v>150</v>
      </c>
    </row>
    <row r="16" spans="1:11" ht="16.5" customHeight="1">
      <c r="A16" s="139" t="s">
        <v>19</v>
      </c>
      <c r="B16" s="15" t="s">
        <v>27</v>
      </c>
      <c r="G16" s="140">
        <v>0</v>
      </c>
      <c r="H16" s="140"/>
      <c r="I16" s="141"/>
      <c r="J16" s="140"/>
      <c r="K16" s="140">
        <v>0</v>
      </c>
    </row>
    <row r="17" spans="1:11" ht="16.5" customHeight="1">
      <c r="A17" s="139" t="s">
        <v>19</v>
      </c>
      <c r="B17" s="15" t="s">
        <v>28</v>
      </c>
      <c r="G17" s="140">
        <v>0</v>
      </c>
      <c r="H17" s="140"/>
      <c r="I17" s="141"/>
      <c r="J17" s="140"/>
      <c r="K17" s="140">
        <v>0</v>
      </c>
    </row>
    <row r="18" spans="1:11" ht="16.5" customHeight="1">
      <c r="A18" s="139"/>
      <c r="G18" s="142">
        <f>SUM(G13:G17)</f>
        <v>35002</v>
      </c>
      <c r="H18" s="140"/>
      <c r="I18" s="141"/>
      <c r="J18" s="140"/>
      <c r="K18" s="142">
        <f>SUM(K13:K17)</f>
        <v>37096</v>
      </c>
    </row>
    <row r="19" spans="1:11" ht="8.25" customHeight="1">
      <c r="A19" s="139"/>
      <c r="G19" s="140"/>
      <c r="H19" s="140"/>
      <c r="I19" s="141"/>
      <c r="J19" s="140"/>
      <c r="K19" s="140"/>
    </row>
    <row r="20" spans="1:11" ht="16.5" customHeight="1">
      <c r="A20" s="138" t="s">
        <v>29</v>
      </c>
      <c r="G20" s="140"/>
      <c r="H20" s="140"/>
      <c r="I20" s="141"/>
      <c r="J20" s="140"/>
      <c r="K20" s="140"/>
    </row>
    <row r="21" spans="1:11" ht="16.5" customHeight="1">
      <c r="A21" s="139" t="s">
        <v>19</v>
      </c>
      <c r="B21" s="143" t="s">
        <v>30</v>
      </c>
      <c r="G21" s="144">
        <v>16296</v>
      </c>
      <c r="H21" s="145"/>
      <c r="I21" s="141"/>
      <c r="J21" s="145"/>
      <c r="K21" s="144">
        <v>16809</v>
      </c>
    </row>
    <row r="22" spans="1:11" ht="16.5" customHeight="1">
      <c r="A22" s="139" t="s">
        <v>19</v>
      </c>
      <c r="B22" s="143" t="s">
        <v>31</v>
      </c>
      <c r="G22" s="145">
        <v>17266</v>
      </c>
      <c r="H22" s="145"/>
      <c r="I22" s="141"/>
      <c r="J22" s="145"/>
      <c r="K22" s="145">
        <v>19363</v>
      </c>
    </row>
    <row r="23" spans="1:11" ht="16.5" customHeight="1">
      <c r="A23" s="139" t="s">
        <v>19</v>
      </c>
      <c r="B23" s="143" t="s">
        <v>32</v>
      </c>
      <c r="G23" s="145">
        <v>0</v>
      </c>
      <c r="H23" s="145"/>
      <c r="I23" s="141"/>
      <c r="J23" s="145"/>
      <c r="K23" s="145">
        <v>0</v>
      </c>
    </row>
    <row r="24" spans="1:11" ht="16.5" customHeight="1">
      <c r="A24" s="139" t="s">
        <v>19</v>
      </c>
      <c r="B24" s="143" t="s">
        <v>33</v>
      </c>
      <c r="G24" s="145">
        <v>58</v>
      </c>
      <c r="H24" s="145"/>
      <c r="I24" s="141"/>
      <c r="J24" s="145"/>
      <c r="K24" s="145">
        <v>45</v>
      </c>
    </row>
    <row r="25" spans="2:11" ht="16.5" customHeight="1">
      <c r="B25" s="143"/>
      <c r="G25" s="146">
        <f>SUM(G21:G24)</f>
        <v>33620</v>
      </c>
      <c r="H25" s="147"/>
      <c r="I25" s="141"/>
      <c r="J25" s="147"/>
      <c r="K25" s="146">
        <f>SUM(K21:K24)</f>
        <v>36217</v>
      </c>
    </row>
    <row r="26" spans="1:11" ht="16.5" customHeight="1">
      <c r="A26" s="138" t="s">
        <v>34</v>
      </c>
      <c r="G26" s="145"/>
      <c r="H26" s="145"/>
      <c r="I26" s="141"/>
      <c r="J26" s="145"/>
      <c r="K26" s="145"/>
    </row>
    <row r="27" spans="1:11" ht="16.5" customHeight="1">
      <c r="A27" s="139" t="s">
        <v>19</v>
      </c>
      <c r="B27" s="143" t="s">
        <v>35</v>
      </c>
      <c r="G27" s="145">
        <v>784</v>
      </c>
      <c r="H27" s="145"/>
      <c r="I27" s="141"/>
      <c r="J27" s="145"/>
      <c r="K27" s="145">
        <v>851</v>
      </c>
    </row>
    <row r="28" spans="1:11" ht="16.5" customHeight="1">
      <c r="A28" s="139" t="s">
        <v>19</v>
      </c>
      <c r="B28" s="143" t="s">
        <v>36</v>
      </c>
      <c r="G28" s="145">
        <v>15466</v>
      </c>
      <c r="H28" s="145"/>
      <c r="I28" s="141"/>
      <c r="J28" s="145"/>
      <c r="K28" s="145">
        <v>16852</v>
      </c>
    </row>
    <row r="29" spans="1:11" ht="16.5" customHeight="1">
      <c r="A29" s="139" t="s">
        <v>19</v>
      </c>
      <c r="B29" s="143" t="s">
        <v>37</v>
      </c>
      <c r="G29" s="145">
        <v>0</v>
      </c>
      <c r="H29" s="145"/>
      <c r="I29" s="141"/>
      <c r="J29" s="145"/>
      <c r="K29" s="145">
        <v>0</v>
      </c>
    </row>
    <row r="30" spans="1:11" ht="16.5" customHeight="1">
      <c r="A30" s="139" t="s">
        <v>19</v>
      </c>
      <c r="B30" s="143" t="s">
        <v>38</v>
      </c>
      <c r="F30" s="200" t="s">
        <v>112</v>
      </c>
      <c r="G30" s="145">
        <f>3424+10200+5000</f>
        <v>18624</v>
      </c>
      <c r="H30" s="145"/>
      <c r="I30" s="141"/>
      <c r="J30" s="145"/>
      <c r="K30" s="145">
        <v>16320</v>
      </c>
    </row>
    <row r="31" spans="1:11" ht="16.5" customHeight="1">
      <c r="A31" s="139" t="s">
        <v>19</v>
      </c>
      <c r="B31" s="143" t="s">
        <v>39</v>
      </c>
      <c r="F31" s="200" t="s">
        <v>113</v>
      </c>
      <c r="G31" s="145">
        <v>0</v>
      </c>
      <c r="H31" s="145"/>
      <c r="I31" s="141"/>
      <c r="J31" s="145"/>
      <c r="K31" s="145">
        <v>0</v>
      </c>
    </row>
    <row r="32" spans="7:11" ht="16.5" customHeight="1">
      <c r="G32" s="146">
        <f>SUM(G27:G31)</f>
        <v>34874</v>
      </c>
      <c r="H32" s="147"/>
      <c r="I32" s="141"/>
      <c r="J32" s="147"/>
      <c r="K32" s="146">
        <f>SUM(K27:K31)</f>
        <v>34023</v>
      </c>
    </row>
    <row r="33" spans="7:12" ht="9.75" customHeight="1">
      <c r="G33" s="148"/>
      <c r="H33" s="148"/>
      <c r="I33" s="141"/>
      <c r="J33" s="148"/>
      <c r="K33" s="148"/>
      <c r="L33" s="149"/>
    </row>
    <row r="34" spans="1:12" ht="16.5" customHeight="1">
      <c r="A34" s="138" t="s">
        <v>40</v>
      </c>
      <c r="G34" s="150">
        <f>G25-G32</f>
        <v>-1254</v>
      </c>
      <c r="H34" s="148"/>
      <c r="I34" s="141"/>
      <c r="J34" s="148"/>
      <c r="K34" s="150">
        <f>K25-K32</f>
        <v>2194</v>
      </c>
      <c r="L34" s="149"/>
    </row>
    <row r="35" spans="1:11" ht="6.75" customHeight="1">
      <c r="A35" s="138"/>
      <c r="G35" s="151"/>
      <c r="H35" s="148"/>
      <c r="I35" s="152"/>
      <c r="J35" s="148"/>
      <c r="K35" s="151"/>
    </row>
    <row r="36" spans="1:11" ht="16.5" customHeight="1">
      <c r="A36" s="138" t="s">
        <v>41</v>
      </c>
      <c r="G36" s="151"/>
      <c r="H36" s="148"/>
      <c r="I36" s="152"/>
      <c r="J36" s="148"/>
      <c r="K36" s="151"/>
    </row>
    <row r="37" spans="1:11" ht="16.5" customHeight="1">
      <c r="A37" s="139" t="s">
        <v>19</v>
      </c>
      <c r="B37" s="15" t="s">
        <v>42</v>
      </c>
      <c r="G37" s="153">
        <v>0</v>
      </c>
      <c r="H37" s="153"/>
      <c r="I37" s="154"/>
      <c r="J37" s="153"/>
      <c r="K37" s="153">
        <v>0</v>
      </c>
    </row>
    <row r="38" spans="1:11" ht="16.5" customHeight="1">
      <c r="A38" s="139" t="s">
        <v>19</v>
      </c>
      <c r="B38" s="15" t="s">
        <v>35</v>
      </c>
      <c r="G38" s="153">
        <v>58</v>
      </c>
      <c r="H38" s="153"/>
      <c r="I38" s="154"/>
      <c r="J38" s="153"/>
      <c r="K38" s="153">
        <v>48</v>
      </c>
    </row>
    <row r="39" spans="1:11" ht="16.5" customHeight="1">
      <c r="A39" s="139" t="s">
        <v>19</v>
      </c>
      <c r="B39" s="15" t="s">
        <v>38</v>
      </c>
      <c r="G39" s="153">
        <v>0</v>
      </c>
      <c r="H39" s="153"/>
      <c r="I39" s="154"/>
      <c r="J39" s="153"/>
      <c r="K39" s="153">
        <v>0</v>
      </c>
    </row>
    <row r="40" spans="1:11" ht="16.5" customHeight="1">
      <c r="A40" s="155"/>
      <c r="G40" s="156">
        <f>SUM(G37:G39)</f>
        <v>58</v>
      </c>
      <c r="H40" s="148"/>
      <c r="I40" s="152"/>
      <c r="J40" s="148"/>
      <c r="K40" s="156">
        <f>SUM(K37:K39)</f>
        <v>48</v>
      </c>
    </row>
    <row r="41" spans="1:11" ht="7.5" customHeight="1" thickBot="1">
      <c r="A41" s="155"/>
      <c r="G41" s="151"/>
      <c r="H41" s="148"/>
      <c r="I41" s="152"/>
      <c r="J41" s="148"/>
      <c r="K41" s="151"/>
    </row>
    <row r="42" spans="1:11" ht="16.5" customHeight="1" thickBot="1">
      <c r="A42" s="155"/>
      <c r="G42" s="157">
        <f>G18+G34-G40</f>
        <v>33690</v>
      </c>
      <c r="H42" s="145"/>
      <c r="I42" s="152"/>
      <c r="J42" s="145"/>
      <c r="K42" s="157">
        <f>K18+K34-K40</f>
        <v>39242</v>
      </c>
    </row>
    <row r="43" spans="1:11" ht="10.5" customHeight="1">
      <c r="A43" s="155"/>
      <c r="G43" s="151"/>
      <c r="H43" s="148"/>
      <c r="I43" s="152"/>
      <c r="J43" s="148"/>
      <c r="K43" s="151"/>
    </row>
    <row r="44" spans="1:11" ht="16.5" customHeight="1">
      <c r="A44" s="138" t="s">
        <v>43</v>
      </c>
      <c r="G44" s="140"/>
      <c r="H44" s="148"/>
      <c r="I44" s="141"/>
      <c r="J44" s="148"/>
      <c r="K44" s="140"/>
    </row>
    <row r="45" spans="7:11" ht="6" customHeight="1">
      <c r="G45" s="140"/>
      <c r="H45" s="148"/>
      <c r="I45" s="141"/>
      <c r="J45" s="148"/>
      <c r="K45" s="140"/>
    </row>
    <row r="46" spans="1:11" ht="16.5" customHeight="1">
      <c r="A46" s="15" t="s">
        <v>44</v>
      </c>
      <c r="G46" s="140">
        <v>65000</v>
      </c>
      <c r="H46" s="148"/>
      <c r="I46" s="141"/>
      <c r="J46" s="148"/>
      <c r="K46" s="140">
        <v>65000</v>
      </c>
    </row>
    <row r="47" spans="1:11" ht="16.5" customHeight="1">
      <c r="A47" s="15" t="s">
        <v>45</v>
      </c>
      <c r="G47" s="140"/>
      <c r="H47" s="148"/>
      <c r="I47" s="141"/>
      <c r="J47" s="148"/>
      <c r="K47" s="140"/>
    </row>
    <row r="48" spans="1:11" ht="16.5" customHeight="1">
      <c r="A48" s="139" t="s">
        <v>19</v>
      </c>
      <c r="B48" s="143" t="s">
        <v>46</v>
      </c>
      <c r="G48" s="140">
        <v>0</v>
      </c>
      <c r="H48" s="148"/>
      <c r="I48" s="141"/>
      <c r="J48" s="148"/>
      <c r="K48" s="140">
        <v>0</v>
      </c>
    </row>
    <row r="49" spans="1:11" ht="16.5" customHeight="1">
      <c r="A49" s="139" t="s">
        <v>19</v>
      </c>
      <c r="B49" s="143" t="s">
        <v>47</v>
      </c>
      <c r="G49" s="140">
        <v>2301</v>
      </c>
      <c r="H49" s="148"/>
      <c r="I49" s="141"/>
      <c r="J49" s="148"/>
      <c r="K49" s="140">
        <v>2301</v>
      </c>
    </row>
    <row r="50" spans="1:11" ht="16.5" customHeight="1">
      <c r="A50" s="139" t="s">
        <v>19</v>
      </c>
      <c r="B50" s="143" t="s">
        <v>48</v>
      </c>
      <c r="G50" s="140">
        <v>0</v>
      </c>
      <c r="H50" s="148"/>
      <c r="I50" s="141"/>
      <c r="J50" s="148"/>
      <c r="K50" s="140">
        <v>0</v>
      </c>
    </row>
    <row r="51" spans="1:11" ht="16.5" customHeight="1">
      <c r="A51" s="139" t="s">
        <v>19</v>
      </c>
      <c r="B51" s="143" t="s">
        <v>49</v>
      </c>
      <c r="G51" s="32">
        <v>0</v>
      </c>
      <c r="H51" s="158"/>
      <c r="I51" s="137"/>
      <c r="J51" s="158"/>
      <c r="K51" s="32">
        <v>0</v>
      </c>
    </row>
    <row r="52" spans="1:11" ht="16.5" customHeight="1">
      <c r="A52" s="139" t="s">
        <v>19</v>
      </c>
      <c r="B52" s="143" t="s">
        <v>50</v>
      </c>
      <c r="G52" s="150">
        <v>-33611</v>
      </c>
      <c r="H52" s="158"/>
      <c r="I52" s="137"/>
      <c r="J52" s="158"/>
      <c r="K52" s="150">
        <v>-28059</v>
      </c>
    </row>
    <row r="53" spans="1:11" ht="16.5" customHeight="1">
      <c r="A53" s="15" t="s">
        <v>51</v>
      </c>
      <c r="B53" s="143"/>
      <c r="G53" s="148">
        <f>SUM(G46:G52)</f>
        <v>33690</v>
      </c>
      <c r="H53" s="148"/>
      <c r="I53" s="141"/>
      <c r="J53" s="148"/>
      <c r="K53" s="148">
        <f>SUM(K46:K52)</f>
        <v>39242</v>
      </c>
    </row>
    <row r="54" spans="1:11" ht="16.5" customHeight="1" thickBot="1">
      <c r="A54" s="15" t="s">
        <v>52</v>
      </c>
      <c r="G54" s="140">
        <v>0</v>
      </c>
      <c r="H54" s="148"/>
      <c r="I54" s="141"/>
      <c r="J54" s="148"/>
      <c r="K54" s="140">
        <v>0</v>
      </c>
    </row>
    <row r="55" spans="7:11" ht="16.5" customHeight="1" thickBot="1">
      <c r="G55" s="157">
        <f>SUM(G53:G54)</f>
        <v>33690</v>
      </c>
      <c r="H55" s="145"/>
      <c r="I55" s="152"/>
      <c r="J55" s="145"/>
      <c r="K55" s="157">
        <f>SUM(K53:K54)</f>
        <v>39242</v>
      </c>
    </row>
    <row r="56" spans="7:11" ht="8.25" customHeight="1">
      <c r="G56" s="148"/>
      <c r="H56" s="148"/>
      <c r="I56" s="141"/>
      <c r="J56" s="148"/>
      <c r="K56" s="140"/>
    </row>
    <row r="57" spans="1:11" ht="16.5" customHeight="1">
      <c r="A57" s="15" t="s">
        <v>53</v>
      </c>
      <c r="G57" s="159">
        <f>G53/G46*100</f>
        <v>51.830769230769235</v>
      </c>
      <c r="H57" s="159"/>
      <c r="I57" s="160"/>
      <c r="J57" s="159"/>
      <c r="K57" s="17">
        <f>K53/K46*100</f>
        <v>60.37230769230769</v>
      </c>
    </row>
    <row r="58" spans="7:11" ht="16.5" customHeight="1">
      <c r="G58" s="140"/>
      <c r="H58" s="148"/>
      <c r="I58" s="140"/>
      <c r="J58" s="148"/>
      <c r="K58" s="140"/>
    </row>
    <row r="59" spans="1:11" ht="16.5" customHeight="1">
      <c r="A59" s="53" t="s">
        <v>54</v>
      </c>
      <c r="G59" s="140"/>
      <c r="H59" s="148"/>
      <c r="I59" s="140"/>
      <c r="J59" s="148"/>
      <c r="K59" s="140"/>
    </row>
    <row r="60" spans="1:11" ht="16.5" customHeight="1">
      <c r="A60" s="53" t="s">
        <v>101</v>
      </c>
      <c r="G60" s="140"/>
      <c r="H60" s="148"/>
      <c r="I60" s="140"/>
      <c r="J60" s="148"/>
      <c r="K60" s="140"/>
    </row>
    <row r="61" spans="1:11" ht="15.75">
      <c r="A61" s="161"/>
      <c r="G61" s="140"/>
      <c r="H61" s="148"/>
      <c r="I61" s="140"/>
      <c r="J61" s="148"/>
      <c r="K61" s="140"/>
    </row>
    <row r="62" spans="7:11" ht="15">
      <c r="G62" s="140"/>
      <c r="H62" s="148"/>
      <c r="I62" s="140"/>
      <c r="J62" s="148"/>
      <c r="K62" s="140"/>
    </row>
    <row r="63" spans="7:11" ht="15">
      <c r="G63" s="140">
        <f>G55-G42</f>
        <v>0</v>
      </c>
      <c r="H63" s="148"/>
      <c r="I63" s="140"/>
      <c r="J63" s="148"/>
      <c r="K63" s="140">
        <f>K55-K42</f>
        <v>0</v>
      </c>
    </row>
    <row r="64" spans="7:11" ht="15">
      <c r="G64" s="140"/>
      <c r="H64" s="148"/>
      <c r="I64" s="140"/>
      <c r="J64" s="148"/>
      <c r="K64" s="140"/>
    </row>
    <row r="65" spans="7:11" ht="15">
      <c r="G65" s="140"/>
      <c r="H65" s="140"/>
      <c r="I65" s="140"/>
      <c r="J65" s="140"/>
      <c r="K65" s="140"/>
    </row>
    <row r="66" spans="7:11" ht="15">
      <c r="G66" s="140"/>
      <c r="H66" s="140"/>
      <c r="I66" s="140"/>
      <c r="J66" s="140"/>
      <c r="K66" s="140"/>
    </row>
    <row r="67" spans="7:11" ht="15">
      <c r="G67" s="140"/>
      <c r="H67" s="140"/>
      <c r="I67" s="140"/>
      <c r="J67" s="140"/>
      <c r="K67" s="140"/>
    </row>
    <row r="68" spans="7:11" ht="15">
      <c r="G68" s="140"/>
      <c r="H68" s="140"/>
      <c r="I68" s="140"/>
      <c r="J68" s="140"/>
      <c r="K68" s="140"/>
    </row>
    <row r="69" spans="7:11" ht="15">
      <c r="G69" s="140"/>
      <c r="H69" s="140"/>
      <c r="I69" s="140"/>
      <c r="J69" s="140"/>
      <c r="K69" s="140"/>
    </row>
  </sheetData>
  <printOptions/>
  <pageMargins left="1.02" right="0" top="0.7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2">
      <selection activeCell="I27" sqref="I27"/>
    </sheetView>
  </sheetViews>
  <sheetFormatPr defaultColWidth="8.796875" defaultRowHeight="14.25"/>
  <cols>
    <col min="1" max="1" width="20.19921875" style="51" customWidth="1"/>
    <col min="2" max="2" width="14.796875" style="51" customWidth="1"/>
    <col min="3" max="3" width="12.19921875" style="51" customWidth="1"/>
    <col min="4" max="4" width="1.69921875" style="51" customWidth="1"/>
    <col min="5" max="5" width="11.5" style="51" customWidth="1"/>
    <col min="6" max="6" width="1.203125" style="51" customWidth="1"/>
    <col min="7" max="7" width="14" style="51" customWidth="1"/>
    <col min="8" max="8" width="1.2890625" style="51" customWidth="1"/>
    <col min="9" max="9" width="15.19921875" style="51" customWidth="1"/>
    <col min="10" max="10" width="1.203125" style="51" customWidth="1"/>
    <col min="11" max="11" width="11.5" style="51" customWidth="1"/>
    <col min="12" max="16384" width="9.296875" style="51" customWidth="1"/>
  </cols>
  <sheetData>
    <row r="1" spans="1:11" ht="15.75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4" s="77" customFormat="1" ht="15.75">
      <c r="A2" s="81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8"/>
      <c r="M2" s="78"/>
      <c r="N2" s="78"/>
    </row>
    <row r="3" spans="1:11" ht="15.75">
      <c r="A3" s="194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67" customFormat="1" ht="18.75" thickBot="1">
      <c r="A4" s="165" t="s">
        <v>121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6" spans="1:12" ht="15">
      <c r="A6" s="1"/>
      <c r="B6" s="1"/>
      <c r="C6" s="1"/>
      <c r="D6" s="1"/>
      <c r="E6" s="52"/>
      <c r="F6" s="53"/>
      <c r="G6" s="53"/>
      <c r="H6" s="53"/>
      <c r="I6" s="53"/>
      <c r="J6" s="1"/>
      <c r="K6" s="1"/>
      <c r="L6" s="1"/>
    </row>
    <row r="7" spans="1:12" ht="19.5" customHeight="1">
      <c r="A7" s="1"/>
      <c r="B7" s="1"/>
      <c r="C7" s="186" t="s">
        <v>56</v>
      </c>
      <c r="D7" s="186"/>
      <c r="E7" s="186"/>
      <c r="F7" s="2"/>
      <c r="G7" s="2"/>
      <c r="H7" s="2"/>
      <c r="I7" s="9" t="s">
        <v>3</v>
      </c>
      <c r="J7" s="5"/>
      <c r="K7" s="5"/>
      <c r="L7" s="1"/>
    </row>
    <row r="8" spans="1:12" ht="19.5" customHeight="1">
      <c r="A8" s="1"/>
      <c r="B8" s="1"/>
      <c r="C8" s="186" t="s">
        <v>57</v>
      </c>
      <c r="D8" s="186"/>
      <c r="E8" s="186"/>
      <c r="F8" s="2"/>
      <c r="G8" s="9" t="s">
        <v>58</v>
      </c>
      <c r="H8" s="2"/>
      <c r="I8" s="9"/>
      <c r="J8" s="5"/>
      <c r="K8" s="5"/>
      <c r="L8" s="1"/>
    </row>
    <row r="9" spans="1:12" ht="19.5" customHeight="1" thickBot="1">
      <c r="A9" s="1"/>
      <c r="B9" s="1"/>
      <c r="C9" s="187" t="s">
        <v>59</v>
      </c>
      <c r="D9" s="187"/>
      <c r="E9" s="187"/>
      <c r="F9" s="2"/>
      <c r="G9" s="193" t="s">
        <v>60</v>
      </c>
      <c r="H9" s="188"/>
      <c r="I9" s="189" t="s">
        <v>3</v>
      </c>
      <c r="J9" s="5"/>
      <c r="K9" s="188" t="s">
        <v>3</v>
      </c>
      <c r="L9" s="1"/>
    </row>
    <row r="10" spans="1:12" ht="19.5" customHeight="1">
      <c r="A10" s="1"/>
      <c r="B10" s="1"/>
      <c r="C10" s="9" t="s">
        <v>61</v>
      </c>
      <c r="D10" s="5"/>
      <c r="E10" s="189" t="s">
        <v>62</v>
      </c>
      <c r="F10" s="2"/>
      <c r="G10" s="9" t="s">
        <v>63</v>
      </c>
      <c r="H10" s="2"/>
      <c r="I10" s="9" t="s">
        <v>64</v>
      </c>
      <c r="J10" s="5"/>
      <c r="K10" s="189" t="s">
        <v>3</v>
      </c>
      <c r="L10" s="1"/>
    </row>
    <row r="11" spans="1:12" ht="19.5" customHeight="1">
      <c r="A11" s="1"/>
      <c r="B11" s="1"/>
      <c r="C11" s="190" t="s">
        <v>65</v>
      </c>
      <c r="D11" s="5"/>
      <c r="E11" s="190" t="s">
        <v>66</v>
      </c>
      <c r="F11" s="2"/>
      <c r="G11" s="190" t="s">
        <v>67</v>
      </c>
      <c r="H11" s="2"/>
      <c r="I11" s="190" t="s">
        <v>68</v>
      </c>
      <c r="J11" s="5"/>
      <c r="K11" s="190" t="s">
        <v>69</v>
      </c>
      <c r="L11" s="1"/>
    </row>
    <row r="12" spans="1:12" ht="19.5" customHeight="1">
      <c r="A12" s="1"/>
      <c r="B12" s="1"/>
      <c r="C12" s="191" t="s">
        <v>70</v>
      </c>
      <c r="D12" s="5"/>
      <c r="E12" s="9" t="s">
        <v>4</v>
      </c>
      <c r="F12" s="9"/>
      <c r="G12" s="9" t="s">
        <v>4</v>
      </c>
      <c r="H12" s="9"/>
      <c r="I12" s="9" t="s">
        <v>4</v>
      </c>
      <c r="J12" s="5"/>
      <c r="K12" s="9" t="s">
        <v>4</v>
      </c>
      <c r="L12" s="1"/>
    </row>
    <row r="13" spans="1:12" ht="19.5" customHeight="1">
      <c r="A13" s="197" t="s">
        <v>99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53" t="s">
        <v>98</v>
      </c>
      <c r="B14" s="53"/>
      <c r="C14" s="195">
        <v>65000</v>
      </c>
      <c r="D14" s="195"/>
      <c r="E14" s="196">
        <v>65000</v>
      </c>
      <c r="F14" s="196"/>
      <c r="G14" s="196">
        <v>2301</v>
      </c>
      <c r="H14" s="196" t="s">
        <v>3</v>
      </c>
      <c r="I14" s="196">
        <v>-29393</v>
      </c>
      <c r="J14" s="196"/>
      <c r="K14" s="198">
        <f>I14+G14+E14</f>
        <v>37908</v>
      </c>
      <c r="L14" s="1"/>
    </row>
    <row r="15" spans="1:12" ht="19.5" customHeight="1">
      <c r="A15" s="1" t="s">
        <v>71</v>
      </c>
      <c r="B15" s="1"/>
      <c r="C15" s="1">
        <v>0</v>
      </c>
      <c r="D15" s="1"/>
      <c r="E15" s="1">
        <v>0</v>
      </c>
      <c r="F15" s="38"/>
      <c r="G15" s="1">
        <v>0</v>
      </c>
      <c r="H15" s="38" t="s">
        <v>3</v>
      </c>
      <c r="I15" s="199">
        <v>-41</v>
      </c>
      <c r="J15" s="1"/>
      <c r="K15" s="54">
        <f>SUM(E15:I15)</f>
        <v>-41</v>
      </c>
      <c r="L15" s="1"/>
    </row>
    <row r="16" spans="1:12" ht="19.5" customHeight="1">
      <c r="A16" s="1" t="s">
        <v>72</v>
      </c>
      <c r="B16" s="1"/>
      <c r="C16" s="1">
        <v>0</v>
      </c>
      <c r="D16" s="1"/>
      <c r="E16" s="1">
        <v>0</v>
      </c>
      <c r="F16" s="38"/>
      <c r="G16" s="1">
        <v>0</v>
      </c>
      <c r="H16" s="38"/>
      <c r="I16" s="1">
        <v>0</v>
      </c>
      <c r="J16" s="1"/>
      <c r="K16" s="1">
        <f>SUM(E16:I16)</f>
        <v>0</v>
      </c>
      <c r="L16" s="1"/>
    </row>
    <row r="17" spans="1:12" ht="13.5" customHeight="1">
      <c r="A17" s="1"/>
      <c r="B17" s="1"/>
      <c r="C17" s="1"/>
      <c r="D17" s="1"/>
      <c r="E17" s="38"/>
      <c r="F17" s="38"/>
      <c r="G17" s="38"/>
      <c r="H17" s="38"/>
      <c r="I17" s="38"/>
      <c r="J17" s="1"/>
      <c r="K17" s="1"/>
      <c r="L17" s="1"/>
    </row>
    <row r="18" spans="1:12" ht="19.5" customHeight="1" thickBot="1">
      <c r="A18" s="53" t="s">
        <v>120</v>
      </c>
      <c r="B18" s="53"/>
      <c r="C18" s="55">
        <f>SUM(C14:C17)</f>
        <v>65000</v>
      </c>
      <c r="D18" s="55" t="s">
        <v>3</v>
      </c>
      <c r="E18" s="55">
        <f>SUM(E14:E17)</f>
        <v>65000</v>
      </c>
      <c r="F18" s="55"/>
      <c r="G18" s="55">
        <f>SUM(G14:G17)</f>
        <v>2301</v>
      </c>
      <c r="H18" s="55"/>
      <c r="I18" s="55">
        <f>SUM(I14:I17)</f>
        <v>-29434</v>
      </c>
      <c r="J18" s="55"/>
      <c r="K18" s="55">
        <f>SUM(K14:K17)</f>
        <v>37867</v>
      </c>
      <c r="L18" s="1"/>
    </row>
    <row r="19" spans="1:12" ht="19.5" customHeight="1">
      <c r="A19" s="1"/>
      <c r="B19" s="1"/>
      <c r="C19" s="1"/>
      <c r="D19" s="1"/>
      <c r="E19" s="38"/>
      <c r="F19" s="38"/>
      <c r="G19" s="38"/>
      <c r="H19" s="38"/>
      <c r="I19" s="38"/>
      <c r="J19" s="1"/>
      <c r="K19" s="1"/>
      <c r="L19" s="1"/>
    </row>
    <row r="20" spans="1:12" ht="19.5" customHeight="1">
      <c r="A20" s="197" t="s">
        <v>103</v>
      </c>
      <c r="B20" s="1"/>
      <c r="C20" s="1"/>
      <c r="D20" s="1"/>
      <c r="E20" s="38"/>
      <c r="F20" s="38"/>
      <c r="G20" s="38"/>
      <c r="H20" s="38"/>
      <c r="I20" s="38"/>
      <c r="J20" s="1"/>
      <c r="K20" s="1"/>
      <c r="L20" s="1"/>
    </row>
    <row r="21" spans="1:12" ht="19.5" customHeight="1">
      <c r="A21" s="53" t="s">
        <v>98</v>
      </c>
      <c r="B21" s="53"/>
      <c r="C21" s="195">
        <v>65000</v>
      </c>
      <c r="D21" s="195"/>
      <c r="E21" s="196">
        <f>E18</f>
        <v>65000</v>
      </c>
      <c r="F21" s="196"/>
      <c r="G21" s="196">
        <v>2301</v>
      </c>
      <c r="H21" s="196"/>
      <c r="I21" s="196">
        <v>-28059</v>
      </c>
      <c r="J21" s="196"/>
      <c r="K21" s="198">
        <f>I21+G21+E21</f>
        <v>39242</v>
      </c>
      <c r="L21" s="1"/>
    </row>
    <row r="22" spans="1:12" ht="19.5" customHeight="1">
      <c r="A22" s="1" t="s">
        <v>71</v>
      </c>
      <c r="B22" s="1"/>
      <c r="C22" s="1">
        <v>0</v>
      </c>
      <c r="D22" s="1"/>
      <c r="E22" s="1">
        <v>0</v>
      </c>
      <c r="F22" s="38"/>
      <c r="G22" s="1">
        <v>0</v>
      </c>
      <c r="H22" s="38"/>
      <c r="I22" s="199">
        <v>-5435</v>
      </c>
      <c r="J22" s="1"/>
      <c r="K22" s="54">
        <f>SUM(E22:I22)</f>
        <v>-5435</v>
      </c>
      <c r="L22" s="1"/>
    </row>
    <row r="23" spans="1:12" ht="19.5" customHeight="1">
      <c r="A23" s="1" t="s">
        <v>114</v>
      </c>
      <c r="B23" s="1"/>
      <c r="C23" s="1">
        <v>0</v>
      </c>
      <c r="D23" s="1"/>
      <c r="E23" s="1">
        <v>0</v>
      </c>
      <c r="F23" s="38"/>
      <c r="G23" s="1">
        <v>0</v>
      </c>
      <c r="H23" s="38"/>
      <c r="I23" s="1">
        <v>-117</v>
      </c>
      <c r="J23" s="1"/>
      <c r="K23" s="1">
        <f>SUM(E23:I23)</f>
        <v>-117</v>
      </c>
      <c r="L23" s="1"/>
    </row>
    <row r="24" spans="1:12" ht="12" customHeight="1">
      <c r="A24" s="1"/>
      <c r="B24" s="1"/>
      <c r="C24" s="1"/>
      <c r="D24" s="1"/>
      <c r="E24" s="38"/>
      <c r="F24" s="38"/>
      <c r="G24" s="38"/>
      <c r="H24" s="38"/>
      <c r="I24" s="38"/>
      <c r="J24" s="1"/>
      <c r="K24" s="1"/>
      <c r="L24" s="1"/>
    </row>
    <row r="25" spans="1:12" ht="19.5" customHeight="1" thickBot="1">
      <c r="A25" s="53" t="s">
        <v>120</v>
      </c>
      <c r="B25" s="53"/>
      <c r="C25" s="55">
        <f>SUM(C20:C24)</f>
        <v>65000</v>
      </c>
      <c r="D25" s="192"/>
      <c r="E25" s="55">
        <f>SUM(E20:E24)</f>
        <v>65000</v>
      </c>
      <c r="F25" s="55"/>
      <c r="G25" s="55">
        <f>SUM(G20:G24)</f>
        <v>2301</v>
      </c>
      <c r="H25" s="55"/>
      <c r="I25" s="55">
        <f>SUM(I20:I24)</f>
        <v>-33611</v>
      </c>
      <c r="J25" s="55"/>
      <c r="K25" s="55">
        <f>SUM(K20:K24)</f>
        <v>33690</v>
      </c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32" t="s">
        <v>73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32" t="s">
        <v>104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32" t="s">
        <v>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printOptions/>
  <pageMargins left="0.69" right="0" top="0.89" bottom="0.25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E9" sqref="E9"/>
    </sheetView>
  </sheetViews>
  <sheetFormatPr defaultColWidth="8.796875" defaultRowHeight="14.25"/>
  <cols>
    <col min="1" max="1" width="14.796875" style="0" customWidth="1"/>
    <col min="2" max="2" width="21.296875" style="0" customWidth="1"/>
    <col min="4" max="4" width="5.296875" style="0" customWidth="1"/>
    <col min="5" max="5" width="16.296875" style="0" customWidth="1"/>
    <col min="6" max="6" width="3.69921875" style="0" customWidth="1"/>
    <col min="7" max="7" width="17.296875" style="0" customWidth="1"/>
  </cols>
  <sheetData>
    <row r="1" spans="1:7" ht="18.75">
      <c r="A1" s="69" t="s">
        <v>74</v>
      </c>
      <c r="B1" s="69"/>
      <c r="C1" s="69"/>
      <c r="D1" s="69"/>
      <c r="E1" s="70"/>
      <c r="F1" s="70"/>
      <c r="G1" s="70"/>
    </row>
    <row r="2" spans="1:7" ht="18.75">
      <c r="A2" s="76" t="s">
        <v>75</v>
      </c>
      <c r="B2" s="74"/>
      <c r="C2" s="74"/>
      <c r="D2" s="74"/>
      <c r="E2" s="75"/>
      <c r="F2" s="75"/>
      <c r="G2" s="75"/>
    </row>
    <row r="3" spans="1:7" s="170" customFormat="1" ht="23.25" thickBot="1">
      <c r="A3" s="165" t="s">
        <v>121</v>
      </c>
      <c r="B3" s="168"/>
      <c r="C3" s="168"/>
      <c r="D3" s="168"/>
      <c r="E3" s="169"/>
      <c r="F3" s="169"/>
      <c r="G3" s="169"/>
    </row>
    <row r="4" spans="1:7" ht="15">
      <c r="A4" s="56"/>
      <c r="B4" s="57"/>
      <c r="C4" s="57"/>
      <c r="D4" s="57"/>
      <c r="E4" s="58"/>
      <c r="F4" s="58"/>
      <c r="G4" s="58"/>
    </row>
    <row r="5" spans="1:8" ht="15.75">
      <c r="A5" s="56"/>
      <c r="B5" s="57"/>
      <c r="C5" s="57"/>
      <c r="D5" s="57"/>
      <c r="E5" s="71" t="s">
        <v>117</v>
      </c>
      <c r="F5" s="71"/>
      <c r="G5" s="71" t="s">
        <v>118</v>
      </c>
      <c r="H5" s="35"/>
    </row>
    <row r="6" spans="3:8" ht="16.5" thickBot="1">
      <c r="C6" s="57"/>
      <c r="D6" s="57"/>
      <c r="E6" s="72" t="s">
        <v>4</v>
      </c>
      <c r="F6" s="73"/>
      <c r="G6" s="72" t="s">
        <v>4</v>
      </c>
      <c r="H6" s="37"/>
    </row>
    <row r="7" spans="1:6" ht="11.25" customHeight="1">
      <c r="A7" s="56"/>
      <c r="B7" s="57"/>
      <c r="C7" s="57"/>
      <c r="D7" s="57"/>
      <c r="E7" s="40"/>
      <c r="F7" s="40"/>
    </row>
    <row r="8" spans="1:6" ht="15.75">
      <c r="A8" s="60" t="s">
        <v>76</v>
      </c>
      <c r="B8" s="61"/>
      <c r="C8" s="57"/>
      <c r="D8" s="57"/>
      <c r="E8" s="40"/>
      <c r="F8" s="40"/>
    </row>
    <row r="9" spans="1:6" ht="15">
      <c r="A9" s="56"/>
      <c r="B9" s="57"/>
      <c r="C9" s="57"/>
      <c r="D9" s="57"/>
      <c r="E9" s="40"/>
      <c r="F9" s="40"/>
    </row>
    <row r="10" spans="1:7" ht="15">
      <c r="A10" s="62" t="s">
        <v>77</v>
      </c>
      <c r="B10" s="57"/>
      <c r="C10" s="57"/>
      <c r="D10" s="57"/>
      <c r="E10" s="173">
        <v>39886</v>
      </c>
      <c r="F10" s="42"/>
      <c r="G10" s="42">
        <v>46448</v>
      </c>
    </row>
    <row r="11" spans="1:7" ht="15">
      <c r="A11" s="62" t="s">
        <v>78</v>
      </c>
      <c r="B11" s="57"/>
      <c r="C11" s="57"/>
      <c r="D11" s="57"/>
      <c r="E11" s="173">
        <v>-40700</v>
      </c>
      <c r="F11" s="42"/>
      <c r="G11" s="42">
        <v>-44185</v>
      </c>
    </row>
    <row r="12" spans="1:7" ht="7.5" customHeight="1">
      <c r="A12" s="63"/>
      <c r="B12" s="59"/>
      <c r="C12" s="59"/>
      <c r="D12" s="59"/>
      <c r="E12" s="174"/>
      <c r="F12" s="175"/>
      <c r="G12" s="174"/>
    </row>
    <row r="13" spans="1:7" ht="15">
      <c r="A13" s="64" t="s">
        <v>79</v>
      </c>
      <c r="B13" s="65"/>
      <c r="C13" s="65"/>
      <c r="D13" s="65"/>
      <c r="E13" s="175">
        <f>SUM(E10:E12)</f>
        <v>-814</v>
      </c>
      <c r="F13" s="175"/>
      <c r="G13" s="175">
        <f>SUM(G10:G12)</f>
        <v>2263</v>
      </c>
    </row>
    <row r="14" spans="1:7" ht="10.5" customHeight="1">
      <c r="A14" s="62"/>
      <c r="B14" s="57"/>
      <c r="C14" s="57"/>
      <c r="D14" s="57"/>
      <c r="E14" s="175"/>
      <c r="F14" s="175"/>
      <c r="G14" s="176"/>
    </row>
    <row r="15" spans="1:7" ht="18" customHeight="1">
      <c r="A15" s="62" t="s">
        <v>80</v>
      </c>
      <c r="B15" s="57"/>
      <c r="C15" s="57"/>
      <c r="D15" s="57"/>
      <c r="E15" s="175">
        <v>0</v>
      </c>
      <c r="F15" s="175"/>
      <c r="G15" s="176">
        <v>0</v>
      </c>
    </row>
    <row r="16" spans="1:7" ht="15">
      <c r="A16" s="62" t="s">
        <v>81</v>
      </c>
      <c r="B16" s="57"/>
      <c r="C16" s="57"/>
      <c r="D16" s="57"/>
      <c r="E16" s="175">
        <v>-556</v>
      </c>
      <c r="F16" s="175"/>
      <c r="G16" s="175">
        <v>-541</v>
      </c>
    </row>
    <row r="17" spans="1:7" ht="9" customHeight="1">
      <c r="A17" s="62"/>
      <c r="B17" s="57"/>
      <c r="C17" s="57"/>
      <c r="D17" s="57"/>
      <c r="E17" s="175"/>
      <c r="F17" s="175"/>
      <c r="G17" s="175"/>
    </row>
    <row r="18" spans="1:7" ht="15">
      <c r="A18" s="66" t="s">
        <v>82</v>
      </c>
      <c r="B18" s="67"/>
      <c r="C18" s="67"/>
      <c r="D18" s="67"/>
      <c r="E18" s="177">
        <f>SUM(E13:E16)</f>
        <v>-1370</v>
      </c>
      <c r="F18" s="175"/>
      <c r="G18" s="177">
        <f>SUM(G13:G16)</f>
        <v>1722</v>
      </c>
    </row>
    <row r="19" spans="1:7" ht="15">
      <c r="A19" s="56"/>
      <c r="B19" s="57"/>
      <c r="C19" s="57"/>
      <c r="D19" s="57"/>
      <c r="E19" s="175"/>
      <c r="F19" s="175"/>
      <c r="G19" s="176"/>
    </row>
    <row r="20" spans="1:7" ht="15.75">
      <c r="A20" s="60" t="s">
        <v>83</v>
      </c>
      <c r="B20" s="61"/>
      <c r="C20" s="57"/>
      <c r="D20" s="57"/>
      <c r="E20" s="175"/>
      <c r="F20" s="175"/>
      <c r="G20" s="176"/>
    </row>
    <row r="21" spans="1:7" ht="9" customHeight="1">
      <c r="A21" s="56"/>
      <c r="B21" s="57"/>
      <c r="C21" s="57"/>
      <c r="D21" s="57"/>
      <c r="E21" s="175"/>
      <c r="F21" s="175"/>
      <c r="G21" s="175"/>
    </row>
    <row r="22" spans="1:7" ht="15" customHeight="1">
      <c r="A22" s="62" t="s">
        <v>24</v>
      </c>
      <c r="B22" s="57"/>
      <c r="C22" s="57"/>
      <c r="D22" s="57"/>
      <c r="E22" s="175"/>
      <c r="F22" s="175"/>
      <c r="G22" s="175"/>
    </row>
    <row r="23" spans="1:7" ht="15">
      <c r="A23" s="171" t="s">
        <v>84</v>
      </c>
      <c r="B23" s="57"/>
      <c r="C23" s="57"/>
      <c r="D23" s="57"/>
      <c r="E23" s="175">
        <v>-804</v>
      </c>
      <c r="F23" s="175"/>
      <c r="G23" s="175">
        <v>-497</v>
      </c>
    </row>
    <row r="24" spans="1:7" ht="15">
      <c r="A24" s="62" t="s">
        <v>122</v>
      </c>
      <c r="B24" s="57"/>
      <c r="C24" s="57"/>
      <c r="D24" s="57"/>
      <c r="E24" s="175">
        <v>0</v>
      </c>
      <c r="F24" s="175"/>
      <c r="G24" s="175">
        <v>-150</v>
      </c>
    </row>
    <row r="25" spans="1:7" ht="15">
      <c r="A25" s="62" t="s">
        <v>85</v>
      </c>
      <c r="B25" s="57"/>
      <c r="C25" s="57"/>
      <c r="D25" s="57"/>
      <c r="E25" s="178">
        <v>0</v>
      </c>
      <c r="F25" s="178"/>
      <c r="G25" s="178">
        <v>0</v>
      </c>
    </row>
    <row r="26" spans="1:7" ht="7.5" customHeight="1">
      <c r="A26" s="62"/>
      <c r="B26" s="57"/>
      <c r="C26" s="57"/>
      <c r="D26" s="57"/>
      <c r="E26" s="175"/>
      <c r="F26" s="175"/>
      <c r="G26" s="175"/>
    </row>
    <row r="27" spans="1:7" ht="15">
      <c r="A27" s="66" t="s">
        <v>86</v>
      </c>
      <c r="B27" s="67"/>
      <c r="C27" s="67"/>
      <c r="D27" s="67"/>
      <c r="E27" s="177">
        <f>SUM(E23:E26)</f>
        <v>-804</v>
      </c>
      <c r="F27" s="175"/>
      <c r="G27" s="177">
        <f>SUM(G23:G26)</f>
        <v>-647</v>
      </c>
    </row>
    <row r="28" spans="1:7" ht="15">
      <c r="A28" s="56"/>
      <c r="B28" s="57"/>
      <c r="C28" s="57"/>
      <c r="D28" s="57"/>
      <c r="E28" s="175"/>
      <c r="F28" s="175"/>
      <c r="G28" s="175"/>
    </row>
    <row r="29" spans="1:7" ht="15.75">
      <c r="A29" s="60" t="s">
        <v>87</v>
      </c>
      <c r="B29" s="61"/>
      <c r="C29" s="57"/>
      <c r="D29" s="57"/>
      <c r="E29" s="175"/>
      <c r="F29" s="175"/>
      <c r="G29" s="176"/>
    </row>
    <row r="30" spans="1:7" ht="11.25" customHeight="1">
      <c r="A30" s="56"/>
      <c r="B30" s="57"/>
      <c r="C30" s="57"/>
      <c r="D30" s="57"/>
      <c r="E30" s="175"/>
      <c r="F30" s="175"/>
      <c r="G30" s="176"/>
    </row>
    <row r="31" spans="1:7" ht="15">
      <c r="A31" s="62" t="s">
        <v>88</v>
      </c>
      <c r="B31" s="57"/>
      <c r="C31" s="57"/>
      <c r="D31" s="57"/>
      <c r="E31" s="178">
        <v>800</v>
      </c>
      <c r="F31" s="178"/>
      <c r="G31" s="178">
        <v>0</v>
      </c>
    </row>
    <row r="32" spans="1:7" ht="15">
      <c r="A32" s="62" t="s">
        <v>89</v>
      </c>
      <c r="B32" s="57"/>
      <c r="C32" s="57"/>
      <c r="D32" s="57"/>
      <c r="E32" s="178">
        <v>-117</v>
      </c>
      <c r="F32" s="178"/>
      <c r="G32" s="178">
        <v>0</v>
      </c>
    </row>
    <row r="33" spans="1:7" ht="8.25" customHeight="1">
      <c r="A33" s="56"/>
      <c r="B33" s="57"/>
      <c r="C33" s="57"/>
      <c r="D33" s="57"/>
      <c r="E33" s="175"/>
      <c r="F33" s="175"/>
      <c r="G33" s="176" t="s">
        <v>3</v>
      </c>
    </row>
    <row r="34" spans="1:7" ht="15">
      <c r="A34" s="66" t="s">
        <v>90</v>
      </c>
      <c r="B34" s="67"/>
      <c r="C34" s="67"/>
      <c r="D34" s="67"/>
      <c r="E34" s="177">
        <f>SUM(E31:E33)</f>
        <v>683</v>
      </c>
      <c r="F34" s="175"/>
      <c r="G34" s="177">
        <f>SUM(G31:G33)</f>
        <v>0</v>
      </c>
    </row>
    <row r="35" spans="1:7" ht="12" customHeight="1">
      <c r="A35" s="56"/>
      <c r="B35" s="57"/>
      <c r="C35" s="57"/>
      <c r="D35" s="57"/>
      <c r="E35" s="179"/>
      <c r="F35" s="179"/>
      <c r="G35" s="180"/>
    </row>
    <row r="36" spans="1:4" ht="15">
      <c r="A36" s="62" t="s">
        <v>91</v>
      </c>
      <c r="B36" s="57"/>
      <c r="C36" s="57"/>
      <c r="D36" s="57"/>
    </row>
    <row r="37" spans="1:7" ht="15">
      <c r="A37" s="62" t="s">
        <v>92</v>
      </c>
      <c r="B37" s="57"/>
      <c r="C37" s="57"/>
      <c r="D37" s="57"/>
      <c r="E37" s="175">
        <f>E34+E27+E18</f>
        <v>-1491</v>
      </c>
      <c r="F37" s="175"/>
      <c r="G37" s="175">
        <f>G34+G27+G18</f>
        <v>1075</v>
      </c>
    </row>
    <row r="38" spans="1:7" ht="15">
      <c r="A38" s="62" t="s">
        <v>93</v>
      </c>
      <c r="B38" s="57"/>
      <c r="C38" s="57"/>
      <c r="D38" s="57"/>
      <c r="E38" s="175"/>
      <c r="F38" s="175"/>
      <c r="G38" s="175"/>
    </row>
    <row r="39" spans="1:7" ht="15">
      <c r="A39" s="171" t="s">
        <v>94</v>
      </c>
      <c r="B39" s="57"/>
      <c r="C39" s="57"/>
      <c r="D39" s="57"/>
      <c r="E39" s="175">
        <v>-1875</v>
      </c>
      <c r="F39" s="175"/>
      <c r="G39" s="181">
        <v>-3269</v>
      </c>
    </row>
    <row r="40" spans="1:7" ht="9" customHeight="1" thickBot="1">
      <c r="A40" s="56"/>
      <c r="B40" s="57"/>
      <c r="C40" s="57"/>
      <c r="D40" s="57"/>
      <c r="E40" s="182"/>
      <c r="F40" s="182"/>
      <c r="G40" s="182"/>
    </row>
    <row r="41" spans="1:7" ht="16.5" thickBot="1">
      <c r="A41" s="172" t="s">
        <v>95</v>
      </c>
      <c r="B41" s="68"/>
      <c r="C41" s="68"/>
      <c r="D41" s="68"/>
      <c r="E41" s="183">
        <f>SUM(E37:E40)</f>
        <v>-3366</v>
      </c>
      <c r="F41" s="184"/>
      <c r="G41" s="183">
        <f>SUM(G37:G40)</f>
        <v>-2194</v>
      </c>
    </row>
    <row r="42" spans="1:7" ht="15">
      <c r="A42" s="56"/>
      <c r="B42" s="57"/>
      <c r="C42" s="57"/>
      <c r="D42" s="57"/>
      <c r="E42" s="182"/>
      <c r="F42" s="182"/>
      <c r="G42" s="182"/>
    </row>
    <row r="43" ht="15">
      <c r="A43" s="132" t="s">
        <v>96</v>
      </c>
    </row>
    <row r="44" ht="15">
      <c r="A44" s="132" t="s">
        <v>97</v>
      </c>
    </row>
    <row r="45" ht="15">
      <c r="A45" s="132" t="s">
        <v>102</v>
      </c>
    </row>
  </sheetData>
  <printOptions/>
  <pageMargins left="0.9" right="0" top="0.84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 &amp; R JOHNSON ( M 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&amp; R JOHNSON ( M ) BHD.</dc:creator>
  <cp:keywords/>
  <dc:description/>
  <cp:lastModifiedBy>Lina</cp:lastModifiedBy>
  <cp:lastPrinted>2005-10-14T00:12:12Z</cp:lastPrinted>
  <dcterms:created xsi:type="dcterms:W3CDTF">1997-01-25T02:00:21Z</dcterms:created>
  <dcterms:modified xsi:type="dcterms:W3CDTF">2005-11-22T02:19:22Z</dcterms:modified>
  <cp:category/>
  <cp:version/>
  <cp:contentType/>
  <cp:contentStatus/>
</cp:coreProperties>
</file>