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7635" activeTab="1"/>
  </bookViews>
  <sheets>
    <sheet name="PNL0305" sheetId="1" r:id="rId1"/>
    <sheet name="BS0305" sheetId="2" r:id="rId2"/>
    <sheet name="EQUITY" sheetId="3" r:id="rId3"/>
    <sheet name="CF" sheetId="4" r:id="rId4"/>
  </sheets>
  <externalReferences>
    <externalReference r:id="rId7"/>
    <externalReference r:id="rId8"/>
    <externalReference r:id="rId9"/>
  </externalReferences>
  <definedNames>
    <definedName name="B">'[1]PNL'!#REF!</definedName>
    <definedName name="CASHFLOW">'[2]FS'!#REF!</definedName>
    <definedName name="_xlnm.Print_Area" localSheetId="1">'BS0305'!$A$1:$H$101</definedName>
    <definedName name="_xlnm.Print_Area" localSheetId="3">'CF'!$A$1:$J$96</definedName>
    <definedName name="_xlnm.Print_Area" localSheetId="2">'EQUITY'!$A$1:$G$49</definedName>
    <definedName name="_xlnm.Print_Area" localSheetId="0">'PNL0305'!$A$1:$G$47</definedName>
    <definedName name="_xlnm.Print_Titles" localSheetId="0">'PNL0305'!$1:$13</definedName>
    <definedName name="SHARE">'[1]1257'!#REF!</definedName>
    <definedName name="TDREQ">'[2]FS'!#REF!</definedName>
  </definedNames>
  <calcPr fullCalcOnLoad="1"/>
</workbook>
</file>

<file path=xl/sharedStrings.xml><?xml version="1.0" encoding="utf-8"?>
<sst xmlns="http://schemas.openxmlformats.org/spreadsheetml/2006/main" count="194" uniqueCount="128">
  <si>
    <t>(Incorporated in Malaysia)</t>
  </si>
  <si>
    <t>RM'000</t>
  </si>
  <si>
    <t>Revenue</t>
  </si>
  <si>
    <t>Taxation</t>
  </si>
  <si>
    <t>-</t>
  </si>
  <si>
    <t>SECOND QUARTER</t>
  </si>
  <si>
    <t>Share</t>
  </si>
  <si>
    <t>Total</t>
  </si>
  <si>
    <t>Capital</t>
  </si>
  <si>
    <t>Premium</t>
  </si>
  <si>
    <t>Reserve</t>
  </si>
  <si>
    <t>Other operating income</t>
  </si>
  <si>
    <t>NON-CURRENT ASSETS</t>
  </si>
  <si>
    <t>CURRENT ASSETS</t>
  </si>
  <si>
    <t>Inventories</t>
  </si>
  <si>
    <t>Trade payables</t>
  </si>
  <si>
    <t>Other payables</t>
  </si>
  <si>
    <t>Share capital</t>
  </si>
  <si>
    <t>Non-distributable</t>
  </si>
  <si>
    <t>Basic (sen)</t>
  </si>
  <si>
    <t>As at</t>
  </si>
  <si>
    <t>Note</t>
  </si>
  <si>
    <t>Property, plant and equipment</t>
  </si>
  <si>
    <t>Trade receivables</t>
  </si>
  <si>
    <t>30.9.2002</t>
  </si>
  <si>
    <t>30.9.2001</t>
  </si>
  <si>
    <t>CONDENSED CONSOLIDATED INCOME STATEMENTS</t>
  </si>
  <si>
    <t>CONDENSED CONSOLIDATED BALANCE SHEETS</t>
  </si>
  <si>
    <t>CURRENT LIABILITIES</t>
  </si>
  <si>
    <t>CONDENSED CONSOLIDATED STATEMENTS OF CHANGES IN EQUITY</t>
  </si>
  <si>
    <t>CONDENSED CONSOLIDATED CASH FLOW STATEMENTS</t>
  </si>
  <si>
    <t>KIG GLASS INDUSTRIAL BERHAD (163144-V)</t>
  </si>
  <si>
    <t>Finance cost, net</t>
  </si>
  <si>
    <t>Net loss for the period</t>
  </si>
  <si>
    <t>Other operating expenses</t>
  </si>
  <si>
    <t>N/A</t>
  </si>
  <si>
    <t>Associated properties</t>
  </si>
  <si>
    <t>Other investments</t>
  </si>
  <si>
    <t>Intangible assets</t>
  </si>
  <si>
    <t>Other receivables</t>
  </si>
  <si>
    <t xml:space="preserve">Short term borrowings </t>
  </si>
  <si>
    <t>NET CURRENT LIABILITIES</t>
  </si>
  <si>
    <t>FINANCED BY :</t>
  </si>
  <si>
    <t>Reserves</t>
  </si>
  <si>
    <t>Accumulated losses</t>
  </si>
  <si>
    <t>Shareholders' equity</t>
  </si>
  <si>
    <t>Minority interest</t>
  </si>
  <si>
    <t>Long term borrowings</t>
  </si>
  <si>
    <t>3 months ended</t>
  </si>
  <si>
    <t>Accumulated</t>
  </si>
  <si>
    <t>Staff costs</t>
  </si>
  <si>
    <t>Depreciation</t>
  </si>
  <si>
    <t>9 months ended</t>
  </si>
  <si>
    <t>Unaudited</t>
  </si>
  <si>
    <t>Audited</t>
  </si>
  <si>
    <t>Net cash used in financing activities</t>
  </si>
  <si>
    <t>Loss before taxation</t>
  </si>
  <si>
    <t>Loss after tax</t>
  </si>
  <si>
    <t>Cash and bank balances</t>
  </si>
  <si>
    <t>Interest expenses</t>
  </si>
  <si>
    <t>Bank charges</t>
  </si>
  <si>
    <t>attached to the interim financial statements.</t>
  </si>
  <si>
    <t>AS AT 31MARCH 2003 (CONT'D)</t>
  </si>
  <si>
    <t>* Cash and cash equivalents at end of financial period comprise the following:</t>
  </si>
  <si>
    <t xml:space="preserve">The condensed consolidated cash flow statements should be read in conjunction with the audited </t>
  </si>
  <si>
    <t xml:space="preserve">Less: Bank overdrafts (included within short term borrowings </t>
  </si>
  <si>
    <t>Cash generated from operations</t>
  </si>
  <si>
    <t>Interest paid</t>
  </si>
  <si>
    <t>Purchase of property, plant and equipment</t>
  </si>
  <si>
    <t>Repayment of hire purchase financing</t>
  </si>
  <si>
    <t>CASH AND CASH EQUIVALENTS AT BEGINNING</t>
  </si>
  <si>
    <t>Loss from operations</t>
  </si>
  <si>
    <t>27 (a)</t>
  </si>
  <si>
    <t>27 (b)</t>
  </si>
  <si>
    <t>Exchange</t>
  </si>
  <si>
    <t>Foreign</t>
  </si>
  <si>
    <t xml:space="preserve">  Inventories</t>
  </si>
  <si>
    <t xml:space="preserve">  Receivables</t>
  </si>
  <si>
    <t xml:space="preserve">  Payables</t>
  </si>
  <si>
    <t>Net cash generated from operating activities</t>
  </si>
  <si>
    <t>Repayment of short term borrowings</t>
  </si>
  <si>
    <t>Repayment of term loans</t>
  </si>
  <si>
    <t xml:space="preserve">  OF FINANCIAL PERIOD</t>
  </si>
  <si>
    <t xml:space="preserve">CASH AND CASH EQUIVALENTS AT END OF </t>
  </si>
  <si>
    <t xml:space="preserve">  FINANCIAL PERIOD *</t>
  </si>
  <si>
    <t xml:space="preserve">   in Note 23)</t>
  </si>
  <si>
    <t>Earnings per share (sen)</t>
  </si>
  <si>
    <t>Diluted (sen)</t>
  </si>
  <si>
    <t>At 1 January 2004</t>
  </si>
  <si>
    <t>Minority interests</t>
  </si>
  <si>
    <t>Adjustments for :</t>
  </si>
  <si>
    <t>Losses</t>
  </si>
  <si>
    <t>Finance costs, net</t>
  </si>
  <si>
    <t>CASH FLOWS FROM OPERATING ACTIVITIES</t>
  </si>
  <si>
    <t>31.12.2004</t>
  </si>
  <si>
    <t>Land occupancy rights</t>
  </si>
  <si>
    <t>AS AT 31 MARCH 2005 (CONT'D)</t>
  </si>
  <si>
    <t>financial statements for the year ended 31 December 2004 and the accompanying explanatory notes</t>
  </si>
  <si>
    <t>At 1 January 2005</t>
  </si>
  <si>
    <t>Operating loss before working capital changes</t>
  </si>
  <si>
    <t>Repayment to principal shareholders</t>
  </si>
  <si>
    <t>NET (DECREASE)/INCREASE IN CASH AND CASH EQUIVALENTS</t>
  </si>
  <si>
    <t>FOR THE QUARTER ENDED 30 JUNE 2005</t>
  </si>
  <si>
    <t>30.6.2005</t>
  </si>
  <si>
    <t>30.6.2004</t>
  </si>
  <si>
    <r>
      <t>6</t>
    </r>
    <r>
      <rPr>
        <sz val="11"/>
        <rFont val="Times New Roman"/>
        <family val="1"/>
      </rPr>
      <t xml:space="preserve"> months ended</t>
    </r>
  </si>
  <si>
    <t>6 months ended 30 June 2004</t>
  </si>
  <si>
    <t>6 months ended 30 June 2005</t>
  </si>
  <si>
    <r>
      <t>At 3</t>
    </r>
    <r>
      <rPr>
        <sz val="11"/>
        <rFont val="Times New Roman"/>
        <family val="1"/>
      </rPr>
      <t>0</t>
    </r>
    <r>
      <rPr>
        <sz val="11"/>
        <rFont val="Times New Roman"/>
        <family val="1"/>
      </rPr>
      <t xml:space="preserve"> </t>
    </r>
    <r>
      <rPr>
        <sz val="11"/>
        <rFont val="Times New Roman"/>
        <family val="1"/>
      </rPr>
      <t>June</t>
    </r>
    <r>
      <rPr>
        <sz val="11"/>
        <rFont val="Times New Roman"/>
        <family val="1"/>
      </rPr>
      <t xml:space="preserve"> 2004</t>
    </r>
  </si>
  <si>
    <r>
      <t>At 3</t>
    </r>
    <r>
      <rPr>
        <sz val="11"/>
        <rFont val="Times New Roman"/>
        <family val="1"/>
      </rPr>
      <t>0</t>
    </r>
    <r>
      <rPr>
        <sz val="11"/>
        <rFont val="Times New Roman"/>
        <family val="1"/>
      </rPr>
      <t xml:space="preserve"> </t>
    </r>
    <r>
      <rPr>
        <sz val="11"/>
        <rFont val="Times New Roman"/>
        <family val="1"/>
      </rPr>
      <t>June</t>
    </r>
    <r>
      <rPr>
        <sz val="11"/>
        <rFont val="Times New Roman"/>
        <family val="1"/>
      </rPr>
      <t xml:space="preserve"> 2005</t>
    </r>
  </si>
  <si>
    <r>
      <t>6</t>
    </r>
    <r>
      <rPr>
        <sz val="11"/>
        <rFont val="Times New Roman"/>
        <family val="1"/>
      </rPr>
      <t xml:space="preserve"> months ended</t>
    </r>
  </si>
  <si>
    <r>
      <t>P</t>
    </r>
    <r>
      <rPr>
        <sz val="11"/>
        <rFont val="Times New Roman"/>
        <family val="1"/>
      </rPr>
      <t>roceed from disposal of Property, plant and equipment</t>
    </r>
  </si>
  <si>
    <t>30.6.2004</t>
  </si>
  <si>
    <t>30.6.2005</t>
  </si>
  <si>
    <r>
      <t>6</t>
    </r>
    <r>
      <rPr>
        <sz val="11"/>
        <rFont val="Times New Roman"/>
        <family val="1"/>
      </rPr>
      <t xml:space="preserve"> months ended</t>
    </r>
  </si>
  <si>
    <t>FOR THE QUARTER ENDED 30 JUNE 2005 (CONT'D)</t>
  </si>
  <si>
    <t>AS AT 30 JUNE 2005</t>
  </si>
  <si>
    <t>30.6.2005</t>
  </si>
  <si>
    <t xml:space="preserve">  Amortisation of intangible assets</t>
  </si>
  <si>
    <t xml:space="preserve">  Depreciation</t>
  </si>
  <si>
    <t xml:space="preserve">  Gain On disposal of Property, Plant and equipment</t>
  </si>
  <si>
    <t xml:space="preserve">  Interest expenses</t>
  </si>
  <si>
    <t>CASH FLOWS FROM INVESTING ACTIVITIES</t>
  </si>
  <si>
    <t>CASH FLOWS FROM FINANCING ACTIVITIES</t>
  </si>
  <si>
    <t xml:space="preserve">  Impairment losses on Property, Plant and equipment</t>
  </si>
  <si>
    <t xml:space="preserve">  Inventories written off</t>
  </si>
  <si>
    <t>Net cash (used in)/from investing activities</t>
  </si>
  <si>
    <t>Net tangible assets per share (RM)</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</si>
</sst>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_-&quot;RM&quot;* #,##0_-;\-&quot;RM&quot;* #,##0_-;_-&quot;RM&quot;* &quot;-&quot;_-;_-@_-"/>
    <numFmt numFmtId="183" formatCode="_-* #,##0_-;\-* #,##0_-;_-* &quot;-&quot;_-;_-@_-"/>
    <numFmt numFmtId="184" formatCode="_-&quot;RM&quot;* #,##0.00_-;\-&quot;RM&quot;* #,##0.00_-;_-&quot;RM&quot;* &quot;-&quot;??_-;_-@_-"/>
    <numFmt numFmtId="185" formatCode="_-* #,##0.00_-;\-* #,##0.00_-;_-* &quot;-&quot;??_-;_-@_-"/>
    <numFmt numFmtId="186" formatCode="_-&quot;$&quot;* #,##0_-;\-&quot;$&quot;* #,##0_-;_-&quot;$&quot;* &quot;-&quot;_-;_-@_-"/>
    <numFmt numFmtId="187" formatCode="_-&quot;$&quot;* #,##0.00_-;\-&quot;$&quot;* #,##0.00_-;_-&quot;$&quot;* &quot;-&quot;??_-;_-@_-"/>
    <numFmt numFmtId="188" formatCode="_(* #,##0_);_(* \(#,##0\);_(* &quot;-&quot;??_);_(@_)"/>
    <numFmt numFmtId="189" formatCode="#,##0.0000_);[Red]\(#,##0.0000\)"/>
    <numFmt numFmtId="190" formatCode="_-* #,##0.0_-;\-* #,##0.0_-;_-* &quot;-&quot;??_-;_-@_-"/>
    <numFmt numFmtId="191" formatCode="_-* #,##0_-;\-* #,##0_-;_-* &quot;-&quot;??_-;_-@_-"/>
    <numFmt numFmtId="192" formatCode="#,##0.0_);\(#,##0.0\)"/>
    <numFmt numFmtId="193" formatCode="_(* #,##0.0_);_(* \(#,##0.0\);_(* &quot;-&quot;??_);_(@_)"/>
    <numFmt numFmtId="194" formatCode="0.0"/>
    <numFmt numFmtId="195" formatCode="_-* #,##0.000_-;\-* #,##0.000_-;_-* &quot;-&quot;??_-;_-@_-"/>
    <numFmt numFmtId="196" formatCode="_-* #,##0.0000_-;\-* #,##0.0000_-;_-* &quot;-&quot;??_-;_-@_-"/>
  </numFmts>
  <fonts count="11">
    <font>
      <sz val="12"/>
      <name val="Times New Roman"/>
      <family val="1"/>
    </font>
    <font>
      <sz val="12"/>
      <name val="·s²Ó©úÅé"/>
      <family val="2"/>
    </font>
    <font>
      <sz val="11"/>
      <name val="Times New Roman"/>
      <family val="1"/>
    </font>
    <font>
      <u val="single"/>
      <sz val="12"/>
      <color indexed="12"/>
      <name val="·s²Ó©úÅé"/>
      <family val="2"/>
    </font>
    <font>
      <b/>
      <sz val="11"/>
      <name val="Times New Roman"/>
      <family val="1"/>
    </font>
    <font>
      <i/>
      <sz val="11"/>
      <name val="Times New Roman"/>
      <family val="1"/>
    </font>
    <font>
      <sz val="11"/>
      <color indexed="10"/>
      <name val="Times New Roman"/>
      <family val="1"/>
    </font>
    <font>
      <u val="single"/>
      <sz val="11"/>
      <name val="Times New Roman"/>
      <family val="1"/>
    </font>
    <font>
      <b/>
      <i/>
      <sz val="11"/>
      <name val="Times New Roman"/>
      <family val="1"/>
    </font>
    <font>
      <b/>
      <u val="single"/>
      <sz val="11"/>
      <name val="Times New Roman"/>
      <family val="1"/>
    </font>
    <font>
      <b/>
      <sz val="12"/>
      <name val="Times New Roman"/>
      <family val="1"/>
    </font>
  </fonts>
  <fills count="3">
    <fill>
      <patternFill/>
    </fill>
    <fill>
      <patternFill patternType="gray125"/>
    </fill>
    <fill>
      <patternFill patternType="solid">
        <fgColor indexed="47"/>
        <bgColor indexed="64"/>
      </patternFill>
    </fill>
  </fills>
  <borders count="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double"/>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9" fontId="0" fillId="0" borderId="0" applyFont="0" applyFill="0" applyBorder="0" applyAlignment="0" applyProtection="0"/>
  </cellStyleXfs>
  <cellXfs count="184">
    <xf numFmtId="0" fontId="0" fillId="0" borderId="0" xfId="0" applyAlignment="1">
      <alignment/>
    </xf>
    <xf numFmtId="0" fontId="4" fillId="0" borderId="0" xfId="18" applyFont="1" applyAlignment="1">
      <alignment horizontal="center"/>
      <protection/>
    </xf>
    <xf numFmtId="0" fontId="2" fillId="0" borderId="0" xfId="18" applyFont="1">
      <alignment/>
      <protection/>
    </xf>
    <xf numFmtId="0" fontId="2" fillId="2" borderId="0" xfId="18" applyFont="1" applyFill="1">
      <alignment/>
      <protection/>
    </xf>
    <xf numFmtId="0" fontId="2" fillId="2" borderId="0" xfId="15" applyFont="1" applyFill="1">
      <alignment/>
      <protection/>
    </xf>
    <xf numFmtId="0" fontId="2" fillId="0" borderId="0" xfId="15" applyFont="1">
      <alignment/>
      <protection/>
    </xf>
    <xf numFmtId="0" fontId="5" fillId="0" borderId="0" xfId="18" applyFont="1" applyAlignment="1">
      <alignment horizontal="center"/>
      <protection/>
    </xf>
    <xf numFmtId="0" fontId="2" fillId="0" borderId="0" xfId="18" applyFont="1" applyAlignment="1">
      <alignment/>
      <protection/>
    </xf>
    <xf numFmtId="0" fontId="2" fillId="0" borderId="0" xfId="18" applyFont="1" applyAlignment="1">
      <alignment horizontal="center"/>
      <protection/>
    </xf>
    <xf numFmtId="38" fontId="5" fillId="0" borderId="0" xfId="18" applyNumberFormat="1" applyFont="1" applyAlignment="1">
      <alignment horizontal="left"/>
      <protection/>
    </xf>
    <xf numFmtId="0" fontId="4" fillId="0" borderId="0" xfId="18" applyFont="1" applyAlignment="1">
      <alignment horizontal="right"/>
      <protection/>
    </xf>
    <xf numFmtId="0" fontId="4" fillId="0" borderId="0" xfId="18" applyFont="1" applyAlignment="1">
      <alignment/>
      <protection/>
    </xf>
    <xf numFmtId="38" fontId="2" fillId="0" borderId="0" xfId="18" applyNumberFormat="1" applyFont="1" applyAlignment="1">
      <alignment horizontal="right"/>
      <protection/>
    </xf>
    <xf numFmtId="0" fontId="6" fillId="0" borderId="0" xfId="18" applyFont="1">
      <alignment/>
      <protection/>
    </xf>
    <xf numFmtId="0" fontId="4" fillId="0" borderId="0" xfId="18" applyFont="1" applyAlignment="1">
      <alignment horizontal="left"/>
      <protection/>
    </xf>
    <xf numFmtId="38" fontId="2" fillId="2" borderId="0" xfId="15" applyNumberFormat="1" applyFont="1" applyFill="1" applyAlignment="1">
      <alignment horizontal="left"/>
      <protection/>
    </xf>
    <xf numFmtId="0" fontId="7" fillId="0" borderId="0" xfId="15" applyFont="1" applyAlignment="1">
      <alignment horizontal="center"/>
      <protection/>
    </xf>
    <xf numFmtId="38" fontId="7" fillId="0" borderId="0" xfId="15" applyNumberFormat="1" applyFont="1" applyAlignment="1">
      <alignment horizontal="right"/>
      <protection/>
    </xf>
    <xf numFmtId="38" fontId="7" fillId="2" borderId="0" xfId="15" applyNumberFormat="1" applyFont="1" applyFill="1" applyAlignment="1">
      <alignment horizontal="right"/>
      <protection/>
    </xf>
    <xf numFmtId="38" fontId="2" fillId="0" borderId="0" xfId="15" applyNumberFormat="1" applyFont="1" applyFill="1" applyAlignment="1">
      <alignment horizontal="right"/>
      <protection/>
    </xf>
    <xf numFmtId="0" fontId="2" fillId="2" borderId="0" xfId="0" applyFont="1" applyFill="1" applyBorder="1" applyAlignment="1">
      <alignment horizontal="right"/>
    </xf>
    <xf numFmtId="38" fontId="2" fillId="0" borderId="0" xfId="15" applyNumberFormat="1" applyFont="1" applyAlignment="1">
      <alignment horizontal="right"/>
      <protection/>
    </xf>
    <xf numFmtId="38" fontId="2" fillId="2" borderId="0" xfId="15" applyNumberFormat="1" applyFont="1" applyFill="1" applyAlignment="1">
      <alignment horizontal="right"/>
      <protection/>
    </xf>
    <xf numFmtId="38" fontId="4" fillId="0" borderId="0" xfId="15" applyNumberFormat="1" applyFont="1" applyAlignment="1">
      <alignment horizontal="center"/>
      <protection/>
    </xf>
    <xf numFmtId="38" fontId="2" fillId="2" borderId="0" xfId="15" applyNumberFormat="1" applyFont="1" applyFill="1" applyAlignment="1">
      <alignment horizontal="center"/>
      <protection/>
    </xf>
    <xf numFmtId="38" fontId="4" fillId="2" borderId="0" xfId="15" applyNumberFormat="1" applyFont="1" applyFill="1" applyAlignment="1">
      <alignment horizontal="center"/>
      <protection/>
    </xf>
    <xf numFmtId="0" fontId="2" fillId="0" borderId="0" xfId="15" applyFont="1" applyAlignment="1">
      <alignment horizontal="center"/>
      <protection/>
    </xf>
    <xf numFmtId="41" fontId="2" fillId="0" borderId="0" xfId="25" applyNumberFormat="1" applyFont="1" applyAlignment="1">
      <alignment horizontal="right"/>
    </xf>
    <xf numFmtId="37" fontId="2" fillId="2" borderId="0" xfId="25" applyNumberFormat="1" applyFont="1" applyFill="1" applyAlignment="1">
      <alignment/>
    </xf>
    <xf numFmtId="191" fontId="2" fillId="2" borderId="0" xfId="25" applyNumberFormat="1" applyFont="1" applyFill="1" applyAlignment="1">
      <alignment horizontal="center"/>
    </xf>
    <xf numFmtId="191" fontId="2" fillId="2" borderId="0" xfId="25" applyNumberFormat="1" applyFont="1" applyFill="1" applyAlignment="1">
      <alignment horizontal="right"/>
    </xf>
    <xf numFmtId="185" fontId="2" fillId="2" borderId="0" xfId="25" applyFont="1" applyFill="1" applyAlignment="1">
      <alignment horizontal="right"/>
    </xf>
    <xf numFmtId="37" fontId="2" fillId="2" borderId="0" xfId="25" applyNumberFormat="1" applyFont="1" applyFill="1" applyAlignment="1">
      <alignment horizontal="right"/>
    </xf>
    <xf numFmtId="41" fontId="2" fillId="0" borderId="1" xfId="25" applyNumberFormat="1" applyFont="1" applyBorder="1" applyAlignment="1">
      <alignment horizontal="right"/>
    </xf>
    <xf numFmtId="37" fontId="2" fillId="2" borderId="1" xfId="25" applyNumberFormat="1" applyFont="1" applyFill="1" applyBorder="1" applyAlignment="1">
      <alignment/>
    </xf>
    <xf numFmtId="41" fontId="2" fillId="2" borderId="1" xfId="25" applyNumberFormat="1" applyFont="1" applyFill="1" applyBorder="1" applyAlignment="1">
      <alignment horizontal="center"/>
    </xf>
    <xf numFmtId="37" fontId="2" fillId="2" borderId="1" xfId="15" applyNumberFormat="1" applyFont="1" applyFill="1" applyBorder="1" applyAlignment="1">
      <alignment horizontal="right"/>
      <protection/>
    </xf>
    <xf numFmtId="0" fontId="2" fillId="0" borderId="0" xfId="15" applyFont="1" applyAlignment="1">
      <alignment horizontal="left"/>
      <protection/>
    </xf>
    <xf numFmtId="37" fontId="2" fillId="2" borderId="0" xfId="15" applyNumberFormat="1" applyFont="1" applyFill="1" applyAlignment="1">
      <alignment horizontal="right"/>
      <protection/>
    </xf>
    <xf numFmtId="41" fontId="2" fillId="2" borderId="0" xfId="25" applyNumberFormat="1" applyFont="1" applyFill="1" applyAlignment="1">
      <alignment horizontal="center"/>
    </xf>
    <xf numFmtId="37" fontId="2" fillId="2" borderId="1" xfId="25" applyNumberFormat="1" applyFont="1" applyFill="1" applyBorder="1" applyAlignment="1">
      <alignment horizontal="right"/>
    </xf>
    <xf numFmtId="185" fontId="2" fillId="2" borderId="1" xfId="25" applyFont="1" applyFill="1" applyBorder="1" applyAlignment="1">
      <alignment horizontal="right"/>
    </xf>
    <xf numFmtId="38" fontId="2" fillId="2" borderId="0" xfId="15" applyNumberFormat="1" applyFont="1" applyFill="1">
      <alignment/>
      <protection/>
    </xf>
    <xf numFmtId="0" fontId="2" fillId="0" borderId="0" xfId="15" applyFont="1" applyAlignment="1" quotePrefix="1">
      <alignment horizontal="left"/>
      <protection/>
    </xf>
    <xf numFmtId="38" fontId="2" fillId="0" borderId="0" xfId="15" applyNumberFormat="1" applyFont="1" applyBorder="1" applyAlignment="1">
      <alignment horizontal="right"/>
      <protection/>
    </xf>
    <xf numFmtId="37" fontId="2" fillId="2" borderId="0" xfId="15" applyNumberFormat="1" applyFont="1" applyFill="1" applyBorder="1">
      <alignment/>
      <protection/>
    </xf>
    <xf numFmtId="37" fontId="2" fillId="2" borderId="0" xfId="25" applyNumberFormat="1" applyFont="1" applyFill="1" applyBorder="1" applyAlignment="1">
      <alignment/>
    </xf>
    <xf numFmtId="0" fontId="2" fillId="0" borderId="0" xfId="15" applyFont="1" applyBorder="1">
      <alignment/>
      <protection/>
    </xf>
    <xf numFmtId="191" fontId="2" fillId="2" borderId="0" xfId="25" applyNumberFormat="1" applyFont="1" applyFill="1" applyAlignment="1">
      <alignment/>
    </xf>
    <xf numFmtId="37" fontId="2" fillId="2" borderId="0" xfId="17" applyNumberFormat="1" applyFont="1" applyFill="1">
      <alignment/>
      <protection/>
    </xf>
    <xf numFmtId="38" fontId="2" fillId="0" borderId="0" xfId="15" applyNumberFormat="1" applyFont="1">
      <alignment/>
      <protection/>
    </xf>
    <xf numFmtId="37" fontId="2" fillId="2" borderId="2" xfId="25" applyNumberFormat="1" applyFont="1" applyFill="1" applyBorder="1" applyAlignment="1">
      <alignment/>
    </xf>
    <xf numFmtId="40" fontId="2" fillId="2" borderId="0" xfId="15" applyNumberFormat="1" applyFont="1" applyFill="1">
      <alignment/>
      <protection/>
    </xf>
    <xf numFmtId="39" fontId="2" fillId="2" borderId="0" xfId="25" applyNumberFormat="1" applyFont="1" applyFill="1" applyAlignment="1">
      <alignment/>
    </xf>
    <xf numFmtId="185" fontId="2" fillId="0" borderId="0" xfId="25" applyFont="1" applyAlignment="1">
      <alignment/>
    </xf>
    <xf numFmtId="185" fontId="2" fillId="2" borderId="0" xfId="25" applyFont="1" applyFill="1" applyAlignment="1">
      <alignment/>
    </xf>
    <xf numFmtId="0" fontId="2" fillId="0" borderId="0" xfId="15" applyFont="1" quotePrefix="1">
      <alignment/>
      <protection/>
    </xf>
    <xf numFmtId="185" fontId="2" fillId="0" borderId="0" xfId="25" applyFont="1" applyAlignment="1">
      <alignment horizontal="right"/>
    </xf>
    <xf numFmtId="185" fontId="2" fillId="2" borderId="0" xfId="25" applyFont="1" applyFill="1" applyAlignment="1">
      <alignment horizontal="center"/>
    </xf>
    <xf numFmtId="38" fontId="2" fillId="0" borderId="0" xfId="15" applyNumberFormat="1" applyFont="1" applyAlignment="1">
      <alignment horizontal="left"/>
      <protection/>
    </xf>
    <xf numFmtId="43" fontId="2" fillId="2" borderId="0" xfId="0" applyNumberFormat="1" applyFont="1" applyFill="1" applyBorder="1" applyAlignment="1">
      <alignment/>
    </xf>
    <xf numFmtId="38" fontId="6" fillId="0" borderId="0" xfId="15" applyNumberFormat="1" applyFont="1">
      <alignment/>
      <protection/>
    </xf>
    <xf numFmtId="0" fontId="2" fillId="2" borderId="0" xfId="0" applyFont="1" applyFill="1" applyBorder="1" applyAlignment="1">
      <alignment/>
    </xf>
    <xf numFmtId="0" fontId="4" fillId="0" borderId="0" xfId="15" applyFont="1">
      <alignment/>
      <protection/>
    </xf>
    <xf numFmtId="38" fontId="4" fillId="0" borderId="0" xfId="15" applyNumberFormat="1" applyFont="1">
      <alignment/>
      <protection/>
    </xf>
    <xf numFmtId="189" fontId="2" fillId="0" borderId="0" xfId="15" applyNumberFormat="1" applyFont="1">
      <alignment/>
      <protection/>
    </xf>
    <xf numFmtId="37" fontId="2" fillId="2" borderId="0" xfId="15" applyNumberFormat="1" applyFont="1" applyFill="1">
      <alignment/>
      <protection/>
    </xf>
    <xf numFmtId="37" fontId="2" fillId="2" borderId="0" xfId="0" applyNumberFormat="1" applyFont="1" applyFill="1" applyBorder="1" applyAlignment="1">
      <alignment/>
    </xf>
    <xf numFmtId="185" fontId="2" fillId="2" borderId="0" xfId="25" applyFont="1" applyFill="1" applyBorder="1" applyAlignment="1">
      <alignment/>
    </xf>
    <xf numFmtId="37" fontId="4" fillId="2" borderId="0" xfId="15" applyNumberFormat="1" applyFont="1" applyFill="1">
      <alignment/>
      <protection/>
    </xf>
    <xf numFmtId="37" fontId="2" fillId="2" borderId="3" xfId="15" applyNumberFormat="1" applyFont="1" applyFill="1" applyBorder="1">
      <alignment/>
      <protection/>
    </xf>
    <xf numFmtId="38" fontId="8" fillId="0" borderId="0" xfId="15" applyNumberFormat="1" applyFont="1" applyBorder="1" applyAlignment="1">
      <alignment horizontal="left"/>
      <protection/>
    </xf>
    <xf numFmtId="0" fontId="4" fillId="0" borderId="0" xfId="19" applyFont="1" applyAlignment="1">
      <alignment/>
      <protection/>
    </xf>
    <xf numFmtId="0" fontId="2" fillId="0" borderId="0" xfId="19" applyFont="1" applyAlignment="1">
      <alignment horizontal="center"/>
      <protection/>
    </xf>
    <xf numFmtId="0" fontId="2" fillId="0" borderId="0" xfId="19" applyFont="1">
      <alignment/>
      <protection/>
    </xf>
    <xf numFmtId="0" fontId="5" fillId="0" borderId="0" xfId="18" applyFont="1" applyBorder="1">
      <alignment/>
      <protection/>
    </xf>
    <xf numFmtId="0" fontId="2" fillId="0" borderId="0" xfId="15" applyFont="1" applyAlignment="1">
      <alignment horizontal="right"/>
      <protection/>
    </xf>
    <xf numFmtId="0" fontId="4" fillId="0" borderId="0" xfId="19" applyFont="1" applyAlignment="1">
      <alignment horizontal="left"/>
      <protection/>
    </xf>
    <xf numFmtId="0" fontId="7" fillId="0" borderId="0" xfId="19" applyFont="1" applyAlignment="1">
      <alignment horizontal="left"/>
      <protection/>
    </xf>
    <xf numFmtId="0" fontId="2" fillId="0" borderId="0" xfId="19" applyFont="1" applyBorder="1">
      <alignment/>
      <protection/>
    </xf>
    <xf numFmtId="0" fontId="2" fillId="0" borderId="0" xfId="15" applyFont="1" applyAlignment="1" quotePrefix="1">
      <alignment horizontal="center"/>
      <protection/>
    </xf>
    <xf numFmtId="0" fontId="7" fillId="0" borderId="0" xfId="15" applyFont="1" applyBorder="1" applyAlignment="1">
      <alignment horizontal="right"/>
      <protection/>
    </xf>
    <xf numFmtId="14" fontId="2" fillId="0" borderId="0" xfId="15" applyNumberFormat="1" applyFont="1" applyAlignment="1">
      <alignment horizontal="center"/>
      <protection/>
    </xf>
    <xf numFmtId="0" fontId="2" fillId="0" borderId="0" xfId="15" applyFont="1" applyBorder="1" applyAlignment="1">
      <alignment horizontal="right"/>
      <protection/>
    </xf>
    <xf numFmtId="188" fontId="2" fillId="0" borderId="0" xfId="0" applyNumberFormat="1" applyFont="1" applyFill="1" applyAlignment="1">
      <alignment/>
    </xf>
    <xf numFmtId="185" fontId="2" fillId="0" borderId="0" xfId="25" applyFont="1" applyFill="1" applyAlignment="1">
      <alignment horizontal="right"/>
    </xf>
    <xf numFmtId="0" fontId="2" fillId="0" borderId="0" xfId="0" applyFont="1" applyFill="1" applyBorder="1" applyAlignment="1">
      <alignment/>
    </xf>
    <xf numFmtId="41" fontId="2" fillId="0" borderId="0" xfId="0" applyNumberFormat="1" applyFont="1" applyFill="1" applyBorder="1" applyAlignment="1">
      <alignment/>
    </xf>
    <xf numFmtId="0" fontId="2" fillId="0" borderId="0" xfId="0" applyFont="1" applyFill="1" applyAlignment="1">
      <alignment/>
    </xf>
    <xf numFmtId="188" fontId="2" fillId="0" borderId="0" xfId="0" applyNumberFormat="1" applyFont="1" applyFill="1" applyAlignment="1">
      <alignment horizontal="left"/>
    </xf>
    <xf numFmtId="188" fontId="2" fillId="0" borderId="0" xfId="0" applyNumberFormat="1" applyFont="1" applyFill="1" applyAlignment="1">
      <alignment/>
    </xf>
    <xf numFmtId="0" fontId="2" fillId="0" borderId="0" xfId="0" applyFont="1" applyFill="1" applyBorder="1" applyAlignment="1">
      <alignment/>
    </xf>
    <xf numFmtId="41" fontId="2" fillId="0" borderId="0" xfId="0" applyNumberFormat="1" applyFont="1" applyFill="1" applyBorder="1" applyAlignment="1">
      <alignment/>
    </xf>
    <xf numFmtId="185" fontId="2" fillId="0" borderId="0" xfId="25" applyFont="1" applyFill="1" applyBorder="1" applyAlignment="1">
      <alignment/>
    </xf>
    <xf numFmtId="0" fontId="2" fillId="0" borderId="0" xfId="0" applyFont="1" applyFill="1" applyAlignment="1">
      <alignment/>
    </xf>
    <xf numFmtId="188" fontId="2" fillId="0" borderId="0" xfId="0" applyNumberFormat="1" applyFont="1" applyFill="1" applyAlignment="1">
      <alignment horizontal="left" indent="1"/>
    </xf>
    <xf numFmtId="0" fontId="2" fillId="0" borderId="0" xfId="0" applyFont="1" applyAlignment="1">
      <alignment/>
    </xf>
    <xf numFmtId="191" fontId="2" fillId="0" borderId="0" xfId="25" applyNumberFormat="1" applyFont="1" applyBorder="1" applyAlignment="1">
      <alignment horizontal="center"/>
    </xf>
    <xf numFmtId="191" fontId="2" fillId="0" borderId="1" xfId="25" applyNumberFormat="1" applyFont="1" applyBorder="1" applyAlignment="1">
      <alignment horizontal="center"/>
    </xf>
    <xf numFmtId="185" fontId="2" fillId="0" borderId="0" xfId="25" applyFont="1" applyFill="1" applyBorder="1" applyAlignment="1">
      <alignment horizontal="right"/>
    </xf>
    <xf numFmtId="188" fontId="2" fillId="0" borderId="0" xfId="25" applyNumberFormat="1" applyFont="1" applyFill="1" applyBorder="1" applyAlignment="1">
      <alignment horizontal="right"/>
    </xf>
    <xf numFmtId="188" fontId="2" fillId="0" borderId="0" xfId="0" applyNumberFormat="1" applyFont="1" applyFill="1" applyBorder="1" applyAlignment="1">
      <alignment wrapText="1"/>
    </xf>
    <xf numFmtId="41" fontId="2" fillId="0" borderId="3" xfId="0" applyNumberFormat="1" applyFont="1" applyFill="1" applyBorder="1" applyAlignment="1">
      <alignment/>
    </xf>
    <xf numFmtId="188" fontId="2" fillId="0" borderId="0" xfId="0" applyNumberFormat="1" applyFont="1" applyFill="1" applyBorder="1" applyAlignment="1">
      <alignment/>
    </xf>
    <xf numFmtId="0" fontId="2" fillId="0" borderId="0" xfId="15" applyFont="1" applyFill="1">
      <alignment/>
      <protection/>
    </xf>
    <xf numFmtId="188" fontId="2" fillId="0" borderId="0" xfId="25" applyNumberFormat="1" applyFont="1" applyBorder="1" applyAlignment="1">
      <alignment/>
    </xf>
    <xf numFmtId="0" fontId="2" fillId="0" borderId="0" xfId="0" applyFont="1" applyAlignment="1">
      <alignment/>
    </xf>
    <xf numFmtId="185" fontId="2" fillId="0" borderId="0" xfId="25" applyFont="1" applyBorder="1" applyAlignment="1">
      <alignment/>
    </xf>
    <xf numFmtId="188" fontId="2" fillId="0" borderId="4" xfId="25" applyNumberFormat="1" applyFont="1" applyBorder="1" applyAlignment="1">
      <alignment/>
    </xf>
    <xf numFmtId="37" fontId="2" fillId="0" borderId="0" xfId="25" applyNumberFormat="1" applyFont="1" applyAlignment="1">
      <alignment horizontal="right"/>
    </xf>
    <xf numFmtId="0" fontId="2" fillId="0" borderId="5" xfId="15" applyFont="1" applyBorder="1">
      <alignment/>
      <protection/>
    </xf>
    <xf numFmtId="188" fontId="2" fillId="0" borderId="2" xfId="25" applyNumberFormat="1" applyFont="1" applyBorder="1" applyAlignment="1">
      <alignment/>
    </xf>
    <xf numFmtId="0" fontId="2" fillId="0" borderId="0" xfId="0" applyFont="1" applyAlignment="1">
      <alignment horizontal="left"/>
    </xf>
    <xf numFmtId="0" fontId="2" fillId="0" borderId="0" xfId="0" applyFont="1" applyAlignment="1">
      <alignment horizontal="center"/>
    </xf>
    <xf numFmtId="188" fontId="2" fillId="0" borderId="1" xfId="25" applyNumberFormat="1" applyFont="1" applyBorder="1" applyAlignment="1">
      <alignment/>
    </xf>
    <xf numFmtId="188" fontId="2" fillId="0" borderId="6" xfId="25" applyNumberFormat="1" applyFont="1" applyBorder="1" applyAlignment="1">
      <alignment/>
    </xf>
    <xf numFmtId="0" fontId="2" fillId="0" borderId="0" xfId="15" applyFont="1" applyAlignment="1">
      <alignment/>
      <protection/>
    </xf>
    <xf numFmtId="0" fontId="4" fillId="0" borderId="0" xfId="15" applyFont="1" applyAlignment="1">
      <alignment/>
      <protection/>
    </xf>
    <xf numFmtId="0" fontId="4" fillId="0" borderId="0" xfId="15" applyFont="1" applyBorder="1">
      <alignment/>
      <protection/>
    </xf>
    <xf numFmtId="188" fontId="4" fillId="0" borderId="0" xfId="25" applyNumberFormat="1" applyFont="1" applyBorder="1" applyAlignment="1">
      <alignment/>
    </xf>
    <xf numFmtId="0" fontId="5" fillId="0" borderId="0" xfId="18" applyFont="1" applyAlignment="1">
      <alignment/>
      <protection/>
    </xf>
    <xf numFmtId="191" fontId="2" fillId="0" borderId="0" xfId="25" applyNumberFormat="1" applyFont="1" applyAlignment="1">
      <alignment horizontal="right"/>
    </xf>
    <xf numFmtId="0" fontId="2" fillId="0" borderId="0" xfId="19" applyFont="1" applyAlignment="1">
      <alignment/>
      <protection/>
    </xf>
    <xf numFmtId="191" fontId="5" fillId="0" borderId="0" xfId="25" applyNumberFormat="1" applyFont="1" applyBorder="1" applyAlignment="1">
      <alignment horizontal="right"/>
    </xf>
    <xf numFmtId="191" fontId="9" fillId="0" borderId="0" xfId="25" applyNumberFormat="1" applyFont="1" applyAlignment="1">
      <alignment horizontal="left"/>
    </xf>
    <xf numFmtId="191" fontId="9" fillId="0" borderId="0" xfId="25" applyNumberFormat="1" applyFont="1" applyAlignment="1">
      <alignment horizontal="right"/>
    </xf>
    <xf numFmtId="0" fontId="2" fillId="0" borderId="0" xfId="16" applyFont="1">
      <alignment/>
      <protection/>
    </xf>
    <xf numFmtId="191" fontId="2" fillId="0" borderId="0" xfId="25" applyNumberFormat="1" applyFont="1" applyAlignment="1">
      <alignment horizontal="center"/>
    </xf>
    <xf numFmtId="0" fontId="2" fillId="0" borderId="0" xfId="16" applyFont="1" applyAlignment="1">
      <alignment horizontal="right"/>
      <protection/>
    </xf>
    <xf numFmtId="0" fontId="4" fillId="0" borderId="0" xfId="16" applyFont="1">
      <alignment/>
      <protection/>
    </xf>
    <xf numFmtId="0" fontId="7" fillId="0" borderId="0" xfId="16" applyFont="1" applyAlignment="1">
      <alignment horizontal="right"/>
      <protection/>
    </xf>
    <xf numFmtId="37" fontId="2" fillId="0" borderId="2" xfId="25" applyNumberFormat="1" applyFont="1" applyBorder="1" applyAlignment="1">
      <alignment horizontal="right"/>
    </xf>
    <xf numFmtId="191" fontId="2" fillId="0" borderId="0" xfId="25" applyNumberFormat="1" applyFont="1" applyAlignment="1">
      <alignment/>
    </xf>
    <xf numFmtId="0" fontId="2" fillId="0" borderId="0" xfId="16" applyFont="1" applyAlignment="1">
      <alignment horizontal="center"/>
      <protection/>
    </xf>
    <xf numFmtId="37" fontId="2" fillId="0" borderId="1" xfId="25" applyNumberFormat="1" applyFont="1" applyBorder="1" applyAlignment="1">
      <alignment horizontal="right"/>
    </xf>
    <xf numFmtId="191" fontId="2" fillId="0" borderId="0" xfId="16" applyNumberFormat="1" applyFont="1">
      <alignment/>
      <protection/>
    </xf>
    <xf numFmtId="37" fontId="2" fillId="0" borderId="1" xfId="25" applyNumberFormat="1" applyFont="1" applyFill="1" applyBorder="1" applyAlignment="1">
      <alignment horizontal="right"/>
    </xf>
    <xf numFmtId="37" fontId="2" fillId="0" borderId="5" xfId="25" applyNumberFormat="1" applyFont="1" applyBorder="1" applyAlignment="1">
      <alignment horizontal="right"/>
    </xf>
    <xf numFmtId="191" fontId="2" fillId="0" borderId="0" xfId="25" applyNumberFormat="1" applyFont="1" applyBorder="1" applyAlignment="1">
      <alignment horizontal="right"/>
    </xf>
    <xf numFmtId="191" fontId="4" fillId="0" borderId="0" xfId="25" applyNumberFormat="1" applyFont="1" applyAlignment="1">
      <alignment horizontal="right"/>
    </xf>
    <xf numFmtId="38" fontId="4" fillId="0" borderId="0" xfId="15" applyNumberFormat="1" applyFont="1" applyBorder="1">
      <alignment/>
      <protection/>
    </xf>
    <xf numFmtId="15" fontId="2" fillId="0" borderId="0" xfId="15" applyNumberFormat="1" applyFont="1" applyBorder="1">
      <alignment/>
      <protection/>
    </xf>
    <xf numFmtId="191" fontId="2" fillId="0" borderId="0" xfId="25" applyNumberFormat="1" applyFont="1" applyBorder="1" applyAlignment="1">
      <alignment/>
    </xf>
    <xf numFmtId="0" fontId="2" fillId="0" borderId="0" xfId="18" applyFont="1" applyAlignment="1">
      <alignment horizontal="right"/>
      <protection/>
    </xf>
    <xf numFmtId="0" fontId="2" fillId="0" borderId="0" xfId="19" applyFont="1" applyAlignment="1">
      <alignment horizontal="right"/>
      <protection/>
    </xf>
    <xf numFmtId="191" fontId="2" fillId="0" borderId="3" xfId="25" applyNumberFormat="1" applyFont="1" applyBorder="1" applyAlignment="1">
      <alignment/>
    </xf>
    <xf numFmtId="0" fontId="4" fillId="0" borderId="0" xfId="0" applyFont="1" applyAlignment="1">
      <alignment/>
    </xf>
    <xf numFmtId="37" fontId="2" fillId="0" borderId="0" xfId="25" applyNumberFormat="1" applyFont="1" applyBorder="1" applyAlignment="1">
      <alignment/>
    </xf>
    <xf numFmtId="37" fontId="4" fillId="0" borderId="6" xfId="25" applyNumberFormat="1" applyFont="1" applyBorder="1" applyAlignment="1">
      <alignment/>
    </xf>
    <xf numFmtId="37" fontId="4" fillId="0" borderId="0" xfId="25" applyNumberFormat="1" applyFont="1" applyBorder="1" applyAlignment="1">
      <alignment/>
    </xf>
    <xf numFmtId="191" fontId="4" fillId="0" borderId="0" xfId="25" applyNumberFormat="1" applyFont="1" applyBorder="1" applyAlignment="1">
      <alignment/>
    </xf>
    <xf numFmtId="191" fontId="8" fillId="0" borderId="0" xfId="25" applyNumberFormat="1" applyFont="1" applyBorder="1" applyAlignment="1">
      <alignment horizontal="left"/>
    </xf>
    <xf numFmtId="191" fontId="5" fillId="0" borderId="0" xfId="25" applyNumberFormat="1" applyFont="1" applyBorder="1" applyAlignment="1">
      <alignment/>
    </xf>
    <xf numFmtId="38" fontId="7" fillId="0" borderId="0" xfId="15" applyNumberFormat="1" applyFont="1" applyBorder="1" applyAlignment="1">
      <alignment horizontal="right"/>
      <protection/>
    </xf>
    <xf numFmtId="188" fontId="2" fillId="0" borderId="0" xfId="15" applyNumberFormat="1" applyFont="1">
      <alignment/>
      <protection/>
    </xf>
    <xf numFmtId="191" fontId="2" fillId="0" borderId="5" xfId="25" applyNumberFormat="1" applyFont="1" applyBorder="1" applyAlignment="1">
      <alignment/>
    </xf>
    <xf numFmtId="191" fontId="4" fillId="0" borderId="2" xfId="25" applyNumberFormat="1" applyFont="1" applyBorder="1" applyAlignment="1">
      <alignment/>
    </xf>
    <xf numFmtId="191" fontId="4" fillId="0" borderId="0" xfId="25" applyNumberFormat="1" applyFont="1" applyAlignment="1">
      <alignment/>
    </xf>
    <xf numFmtId="191" fontId="4" fillId="0" borderId="0" xfId="25" applyNumberFormat="1" applyFont="1" applyBorder="1" applyAlignment="1">
      <alignment/>
    </xf>
    <xf numFmtId="0" fontId="10" fillId="0" borderId="0" xfId="0" applyFont="1" applyAlignment="1">
      <alignment/>
    </xf>
    <xf numFmtId="191" fontId="2" fillId="0" borderId="0" xfId="15" applyNumberFormat="1" applyFont="1">
      <alignment/>
      <protection/>
    </xf>
    <xf numFmtId="41" fontId="2" fillId="0" borderId="0" xfId="25" applyNumberFormat="1" applyFont="1" applyBorder="1" applyAlignment="1">
      <alignment horizontal="right"/>
    </xf>
    <xf numFmtId="188" fontId="2" fillId="0" borderId="0" xfId="25" applyNumberFormat="1" applyFont="1" applyFill="1" applyBorder="1" applyAlignment="1">
      <alignment/>
    </xf>
    <xf numFmtId="37" fontId="2" fillId="0" borderId="0" xfId="25" applyNumberFormat="1" applyFont="1" applyFill="1" applyAlignment="1">
      <alignment horizontal="right"/>
    </xf>
    <xf numFmtId="191" fontId="2" fillId="0" borderId="0" xfId="25" applyNumberFormat="1" applyFont="1" applyFill="1" applyBorder="1" applyAlignment="1">
      <alignment horizontal="center"/>
    </xf>
    <xf numFmtId="0" fontId="2" fillId="0" borderId="5" xfId="15" applyFont="1" applyFill="1" applyBorder="1">
      <alignment/>
      <protection/>
    </xf>
    <xf numFmtId="188" fontId="2" fillId="0" borderId="2" xfId="25" applyNumberFormat="1" applyFont="1" applyFill="1" applyBorder="1" applyAlignment="1">
      <alignment/>
    </xf>
    <xf numFmtId="191" fontId="2" fillId="0" borderId="0" xfId="25" applyNumberFormat="1" applyFont="1" applyFill="1" applyAlignment="1">
      <alignment horizontal="center"/>
    </xf>
    <xf numFmtId="41" fontId="2" fillId="0" borderId="1" xfId="0" applyNumberFormat="1" applyFont="1" applyFill="1" applyBorder="1" applyAlignment="1">
      <alignment/>
    </xf>
    <xf numFmtId="38" fontId="4" fillId="0" borderId="0" xfId="15" applyNumberFormat="1" applyFont="1" applyAlignment="1">
      <alignment horizontal="right"/>
      <protection/>
    </xf>
    <xf numFmtId="41" fontId="2" fillId="0" borderId="2" xfId="25" applyNumberFormat="1" applyFont="1" applyBorder="1" applyAlignment="1">
      <alignment horizontal="right"/>
    </xf>
    <xf numFmtId="39" fontId="2" fillId="0" borderId="0" xfId="25" applyNumberFormat="1" applyFont="1" applyAlignment="1">
      <alignment horizontal="right"/>
    </xf>
    <xf numFmtId="0" fontId="4" fillId="0" borderId="0" xfId="0" applyFont="1" applyFill="1" applyAlignment="1">
      <alignment/>
    </xf>
    <xf numFmtId="38" fontId="2" fillId="0" borderId="0" xfId="15" applyNumberFormat="1" applyFont="1" applyAlignment="1">
      <alignment horizontal="center"/>
      <protection/>
    </xf>
    <xf numFmtId="38" fontId="2" fillId="0" borderId="0" xfId="15" applyNumberFormat="1" applyFont="1" applyAlignment="1">
      <alignment horizontal="center"/>
      <protection/>
    </xf>
    <xf numFmtId="0" fontId="4" fillId="0" borderId="0" xfId="18" applyFont="1" applyAlignment="1">
      <alignment horizontal="left"/>
      <protection/>
    </xf>
    <xf numFmtId="0" fontId="4" fillId="0" borderId="0" xfId="18" applyFont="1" applyAlignment="1">
      <alignment horizontal="center"/>
      <protection/>
    </xf>
    <xf numFmtId="0" fontId="5" fillId="0" borderId="0" xfId="18" applyFont="1" applyAlignment="1">
      <alignment horizontal="center"/>
      <protection/>
    </xf>
    <xf numFmtId="191" fontId="2" fillId="0" borderId="0" xfId="25" applyNumberFormat="1" applyFont="1" applyAlignment="1">
      <alignment horizontal="center"/>
    </xf>
    <xf numFmtId="0" fontId="4" fillId="0" borderId="0" xfId="19" applyFont="1" applyAlignment="1">
      <alignment horizontal="left"/>
      <protection/>
    </xf>
    <xf numFmtId="0" fontId="10" fillId="0" borderId="0" xfId="0" applyFont="1" applyAlignment="1">
      <alignment horizontal="center"/>
    </xf>
    <xf numFmtId="0" fontId="2" fillId="0" borderId="0" xfId="15" applyFont="1" applyAlignment="1">
      <alignment horizontal="center"/>
      <protection/>
    </xf>
    <xf numFmtId="0" fontId="2" fillId="0" borderId="0" xfId="15" applyFont="1" applyAlignment="1">
      <alignment horizontal="center"/>
      <protection/>
    </xf>
    <xf numFmtId="196" fontId="2" fillId="0" borderId="1" xfId="25" applyNumberFormat="1" applyFont="1" applyBorder="1" applyAlignment="1">
      <alignment/>
    </xf>
  </cellXfs>
  <cellStyles count="16">
    <cellStyle name="Normal" xfId="0"/>
    <cellStyle name="¤@¯ë_3rdQTERLYREPORT" xfId="15"/>
    <cellStyle name="¤@¯ë_MAcurrentmthYR2002" xfId="16"/>
    <cellStyle name="¤@¯ë_QTERLYREPORT" xfId="17"/>
    <cellStyle name="¤@¯ë_Sheet1" xfId="18"/>
    <cellStyle name="¤@¯ë_Sheet2" xfId="19"/>
    <cellStyle name="¤d¤À¦ì[0]_FS" xfId="20"/>
    <cellStyle name="¤d¤À¦ì_Book2" xfId="21"/>
    <cellStyle name="¶W³sµ²" xfId="22"/>
    <cellStyle name="³f¹ô [0]_Book3" xfId="23"/>
    <cellStyle name="³f¹ô_Book3" xfId="24"/>
    <cellStyle name="Comma" xfId="25"/>
    <cellStyle name="Comma [0]" xfId="26"/>
    <cellStyle name="Currency" xfId="27"/>
    <cellStyle name="Currency [0]"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7</xdr:col>
      <xdr:colOff>66675</xdr:colOff>
      <xdr:row>47</xdr:row>
      <xdr:rowOff>76200</xdr:rowOff>
    </xdr:to>
    <xdr:sp>
      <xdr:nvSpPr>
        <xdr:cNvPr id="1" name="TextBox 5"/>
        <xdr:cNvSpPr txBox="1">
          <a:spLocks noChangeArrowheads="1"/>
        </xdr:cNvSpPr>
      </xdr:nvSpPr>
      <xdr:spPr>
        <a:xfrm>
          <a:off x="57150" y="8429625"/>
          <a:ext cx="5905500" cy="647700"/>
        </a:xfrm>
        <a:prstGeom prst="rect">
          <a:avLst/>
        </a:prstGeom>
        <a:noFill/>
        <a:ln w="9525" cmpd="sng">
          <a:noFill/>
        </a:ln>
      </xdr:spPr>
      <xdr:txBody>
        <a:bodyPr vertOverflow="clip" wrap="square"/>
        <a:p>
          <a:pPr algn="l">
            <a:defRPr/>
          </a:pPr>
          <a:r>
            <a:rPr lang="en-US" cap="none" sz="1100" b="0" i="0" u="none" baseline="0">
              <a:latin typeface="Times New Roman"/>
              <a:ea typeface="Times New Roman"/>
              <a:cs typeface="Times New Roman"/>
            </a:rPr>
            <a:t>The condensed consolidated income statements should be read in conjunction with the audited financial statements for the year ended 31 December 2004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97</xdr:row>
      <xdr:rowOff>28575</xdr:rowOff>
    </xdr:from>
    <xdr:to>
      <xdr:col>7</xdr:col>
      <xdr:colOff>895350</xdr:colOff>
      <xdr:row>101</xdr:row>
      <xdr:rowOff>47625</xdr:rowOff>
    </xdr:to>
    <xdr:sp>
      <xdr:nvSpPr>
        <xdr:cNvPr id="1" name="TextBox 33"/>
        <xdr:cNvSpPr txBox="1">
          <a:spLocks noChangeArrowheads="1"/>
        </xdr:cNvSpPr>
      </xdr:nvSpPr>
      <xdr:spPr>
        <a:xfrm>
          <a:off x="9525" y="18078450"/>
          <a:ext cx="5829300" cy="790575"/>
        </a:xfrm>
        <a:prstGeom prst="rect">
          <a:avLst/>
        </a:prstGeom>
        <a:noFill/>
        <a:ln w="9525" cmpd="sng">
          <a:noFill/>
        </a:ln>
      </xdr:spPr>
      <xdr:txBody>
        <a:bodyPr vertOverflow="clip" wrap="square"/>
        <a:p>
          <a:pPr algn="l">
            <a:defRPr/>
          </a:pPr>
          <a:r>
            <a:rPr lang="en-US" cap="none" sz="1100" b="0" i="0" u="none" baseline="0">
              <a:latin typeface="Times New Roman"/>
              <a:ea typeface="Times New Roman"/>
              <a:cs typeface="Times New Roman"/>
            </a:rPr>
            <a:t>The condensed consolidated balance sheets should be read in conjunction with the audited financial statements for the year ended 31 December 2004 and the accompanying explanatory notes attached to the interim financial statements. </a:t>
          </a:r>
        </a:p>
      </xdr:txBody>
    </xdr:sp>
    <xdr:clientData/>
  </xdr:twoCellAnchor>
  <xdr:twoCellAnchor>
    <xdr:from>
      <xdr:col>0</xdr:col>
      <xdr:colOff>38100</xdr:colOff>
      <xdr:row>47</xdr:row>
      <xdr:rowOff>152400</xdr:rowOff>
    </xdr:from>
    <xdr:to>
      <xdr:col>8</xdr:col>
      <xdr:colOff>9525</xdr:colOff>
      <xdr:row>52</xdr:row>
      <xdr:rowOff>38100</xdr:rowOff>
    </xdr:to>
    <xdr:sp>
      <xdr:nvSpPr>
        <xdr:cNvPr id="2" name="TextBox 34"/>
        <xdr:cNvSpPr txBox="1">
          <a:spLocks noChangeArrowheads="1"/>
        </xdr:cNvSpPr>
      </xdr:nvSpPr>
      <xdr:spPr>
        <a:xfrm>
          <a:off x="38100" y="8572500"/>
          <a:ext cx="5953125" cy="838200"/>
        </a:xfrm>
        <a:prstGeom prst="rect">
          <a:avLst/>
        </a:prstGeom>
        <a:noFill/>
        <a:ln w="9525" cmpd="sng">
          <a:noFill/>
        </a:ln>
      </xdr:spPr>
      <xdr:txBody>
        <a:bodyPr vertOverflow="clip" wrap="square"/>
        <a:p>
          <a:pPr algn="l">
            <a:defRPr/>
          </a:pPr>
          <a:r>
            <a:rPr lang="en-US" cap="none" sz="1100" b="0" i="0" u="none" baseline="0">
              <a:latin typeface="Times New Roman"/>
              <a:ea typeface="Times New Roman"/>
              <a:cs typeface="Times New Roman"/>
            </a:rPr>
            <a:t>The condensed consolidated balance sheets should be read in conjunction with the audited financial statements for the year ended 31 December 2004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41</xdr:row>
      <xdr:rowOff>0</xdr:rowOff>
    </xdr:from>
    <xdr:to>
      <xdr:col>7</xdr:col>
      <xdr:colOff>85725</xdr:colOff>
      <xdr:row>41</xdr:row>
      <xdr:rowOff>0</xdr:rowOff>
    </xdr:to>
    <xdr:sp>
      <xdr:nvSpPr>
        <xdr:cNvPr id="1" name="Text 1"/>
        <xdr:cNvSpPr txBox="1">
          <a:spLocks noChangeArrowheads="1"/>
        </xdr:cNvSpPr>
      </xdr:nvSpPr>
      <xdr:spPr>
        <a:xfrm>
          <a:off x="133350" y="7477125"/>
          <a:ext cx="58769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twoCellAnchor>
    <xdr:from>
      <xdr:col>3</xdr:col>
      <xdr:colOff>0</xdr:colOff>
      <xdr:row>8</xdr:row>
      <xdr:rowOff>85725</xdr:rowOff>
    </xdr:from>
    <xdr:to>
      <xdr:col>3</xdr:col>
      <xdr:colOff>257175</xdr:colOff>
      <xdr:row>8</xdr:row>
      <xdr:rowOff>85725</xdr:rowOff>
    </xdr:to>
    <xdr:sp>
      <xdr:nvSpPr>
        <xdr:cNvPr id="2" name="Line 22"/>
        <xdr:cNvSpPr>
          <a:spLocks/>
        </xdr:cNvSpPr>
      </xdr:nvSpPr>
      <xdr:spPr>
        <a:xfrm flipH="1" flipV="1">
          <a:off x="2743200" y="16287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628650</xdr:colOff>
      <xdr:row>8</xdr:row>
      <xdr:rowOff>104775</xdr:rowOff>
    </xdr:from>
    <xdr:to>
      <xdr:col>4</xdr:col>
      <xdr:colOff>752475</xdr:colOff>
      <xdr:row>8</xdr:row>
      <xdr:rowOff>104775</xdr:rowOff>
    </xdr:to>
    <xdr:sp>
      <xdr:nvSpPr>
        <xdr:cNvPr id="3" name="Line 23"/>
        <xdr:cNvSpPr>
          <a:spLocks/>
        </xdr:cNvSpPr>
      </xdr:nvSpPr>
      <xdr:spPr>
        <a:xfrm>
          <a:off x="4105275" y="1647825"/>
          <a:ext cx="123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45</xdr:row>
      <xdr:rowOff>190500</xdr:rowOff>
    </xdr:from>
    <xdr:to>
      <xdr:col>6</xdr:col>
      <xdr:colOff>828675</xdr:colOff>
      <xdr:row>50</xdr:row>
      <xdr:rowOff>9525</xdr:rowOff>
    </xdr:to>
    <xdr:sp>
      <xdr:nvSpPr>
        <xdr:cNvPr id="4" name="TextBox 25"/>
        <xdr:cNvSpPr txBox="1">
          <a:spLocks noChangeArrowheads="1"/>
        </xdr:cNvSpPr>
      </xdr:nvSpPr>
      <xdr:spPr>
        <a:xfrm>
          <a:off x="28575" y="8458200"/>
          <a:ext cx="5886450" cy="781050"/>
        </a:xfrm>
        <a:prstGeom prst="rect">
          <a:avLst/>
        </a:prstGeom>
        <a:noFill/>
        <a:ln w="9525" cmpd="sng">
          <a:noFill/>
        </a:ln>
      </xdr:spPr>
      <xdr:txBody>
        <a:bodyPr vertOverflow="clip" wrap="square"/>
        <a:p>
          <a:pPr algn="l">
            <a:defRPr/>
          </a:pPr>
          <a:r>
            <a:rPr lang="en-US" cap="none" sz="1100" b="0" i="0" u="none" baseline="0">
              <a:latin typeface="Times New Roman"/>
              <a:ea typeface="Times New Roman"/>
              <a:cs typeface="Times New Roman"/>
            </a:rPr>
            <a:t>The condensed consolidated statements of equity should be read in conjunction with the audited financial statements for the year ended 31 December 2004 and the accompanying explanatory notes attached to the interim financial statements.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gee\MODULE2\HSIBac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IAN\F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2005\J_to_R\KIGGL013\Quarterly%20report\qtrMar05\02-consol\analysis%20PL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57"/>
      <sheetName val="PN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report"/>
      <sheetName val="BSreport"/>
      <sheetName val="Analysis PL-by fuction"/>
    </sheetNames>
    <sheetDataSet>
      <sheetData sheetId="0">
        <row r="21">
          <cell r="F21">
            <v>0</v>
          </cell>
          <cell r="G2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162"/>
  <sheetViews>
    <sheetView zoomScaleSheetLayoutView="100" workbookViewId="0" topLeftCell="A10">
      <selection activeCell="G25" sqref="G25"/>
    </sheetView>
  </sheetViews>
  <sheetFormatPr defaultColWidth="9.00390625" defaultRowHeight="15.75"/>
  <cols>
    <col min="1" max="1" width="4.875" style="5" customWidth="1"/>
    <col min="2" max="2" width="19.375" style="5" customWidth="1"/>
    <col min="3" max="3" width="7.875" style="5" customWidth="1"/>
    <col min="4" max="4" width="12.125" style="50" customWidth="1"/>
    <col min="5" max="5" width="10.625" style="21" customWidth="1"/>
    <col min="6" max="6" width="11.625" style="61" customWidth="1"/>
    <col min="7" max="7" width="10.875" style="50" customWidth="1"/>
    <col min="8" max="8" width="10.50390625" style="5" customWidth="1"/>
    <col min="9" max="10" width="8.00390625" style="4" hidden="1" customWidth="1"/>
    <col min="11" max="11" width="10.00390625" style="62" hidden="1" customWidth="1"/>
    <col min="12" max="12" width="9.875" style="4" hidden="1" customWidth="1"/>
    <col min="13" max="16384" width="8.00390625" style="5" customWidth="1"/>
  </cols>
  <sheetData>
    <row r="1" spans="1:11" ht="15">
      <c r="A1" s="176" t="s">
        <v>31</v>
      </c>
      <c r="B1" s="176"/>
      <c r="C1" s="176"/>
      <c r="D1" s="176"/>
      <c r="E1" s="176"/>
      <c r="F1" s="176"/>
      <c r="G1" s="176"/>
      <c r="H1" s="2"/>
      <c r="I1" s="3"/>
      <c r="K1" s="4"/>
    </row>
    <row r="2" spans="1:11" ht="15">
      <c r="A2" s="177" t="s">
        <v>0</v>
      </c>
      <c r="B2" s="177"/>
      <c r="C2" s="177"/>
      <c r="D2" s="177"/>
      <c r="E2" s="177"/>
      <c r="F2" s="177"/>
      <c r="G2" s="177"/>
      <c r="H2" s="2"/>
      <c r="I2" s="3"/>
      <c r="K2" s="4"/>
    </row>
    <row r="3" spans="1:11" ht="15">
      <c r="A3" s="7"/>
      <c r="B3" s="8"/>
      <c r="C3" s="2"/>
      <c r="D3" s="2"/>
      <c r="E3" s="5"/>
      <c r="F3" s="9"/>
      <c r="G3" s="10"/>
      <c r="H3" s="2"/>
      <c r="I3" s="3"/>
      <c r="K3" s="4"/>
    </row>
    <row r="4" spans="1:11" ht="15">
      <c r="A4" s="11"/>
      <c r="B4" s="8"/>
      <c r="C4" s="2"/>
      <c r="D4" s="2"/>
      <c r="E4" s="12"/>
      <c r="F4" s="13"/>
      <c r="G4" s="2"/>
      <c r="H4" s="2"/>
      <c r="I4" s="3"/>
      <c r="K4" s="4"/>
    </row>
    <row r="5" spans="1:11" ht="15">
      <c r="A5" s="175" t="s">
        <v>26</v>
      </c>
      <c r="B5" s="175"/>
      <c r="C5" s="175"/>
      <c r="D5" s="175"/>
      <c r="E5" s="175"/>
      <c r="F5" s="175"/>
      <c r="G5" s="175"/>
      <c r="H5" s="2"/>
      <c r="I5" s="3"/>
      <c r="K5" s="4"/>
    </row>
    <row r="6" spans="1:11" ht="15">
      <c r="A6" s="175" t="s">
        <v>102</v>
      </c>
      <c r="B6" s="175"/>
      <c r="C6" s="175"/>
      <c r="D6" s="175"/>
      <c r="E6" s="175"/>
      <c r="F6" s="175"/>
      <c r="G6" s="175"/>
      <c r="H6" s="2"/>
      <c r="I6" s="3"/>
      <c r="K6" s="4"/>
    </row>
    <row r="7" spans="1:11" ht="15">
      <c r="A7" s="14"/>
      <c r="B7" s="8"/>
      <c r="C7" s="2"/>
      <c r="D7" s="2"/>
      <c r="E7" s="12"/>
      <c r="F7" s="13"/>
      <c r="G7" s="2"/>
      <c r="H7" s="2"/>
      <c r="I7" s="3"/>
      <c r="K7" s="4"/>
    </row>
    <row r="8" spans="1:11" ht="15">
      <c r="A8" s="14"/>
      <c r="B8" s="8"/>
      <c r="C8" s="2"/>
      <c r="D8" s="2"/>
      <c r="E8" s="12"/>
      <c r="F8" s="13"/>
      <c r="G8" s="2"/>
      <c r="H8" s="2"/>
      <c r="I8" s="3"/>
      <c r="K8" s="4"/>
    </row>
    <row r="9" spans="4:12" ht="15">
      <c r="D9" s="173" t="s">
        <v>48</v>
      </c>
      <c r="E9" s="173"/>
      <c r="F9" s="174" t="s">
        <v>105</v>
      </c>
      <c r="G9" s="173"/>
      <c r="I9" s="15" t="s">
        <v>48</v>
      </c>
      <c r="K9" s="15" t="s">
        <v>52</v>
      </c>
      <c r="L9" s="15"/>
    </row>
    <row r="10" spans="3:12" ht="15">
      <c r="C10" s="16" t="s">
        <v>21</v>
      </c>
      <c r="D10" s="17" t="s">
        <v>103</v>
      </c>
      <c r="E10" s="17" t="s">
        <v>104</v>
      </c>
      <c r="F10" s="17" t="s">
        <v>103</v>
      </c>
      <c r="G10" s="17" t="s">
        <v>104</v>
      </c>
      <c r="I10" s="4" t="s">
        <v>24</v>
      </c>
      <c r="J10" s="4" t="s">
        <v>25</v>
      </c>
      <c r="K10" s="18" t="s">
        <v>24</v>
      </c>
      <c r="L10" s="18" t="s">
        <v>25</v>
      </c>
    </row>
    <row r="11" spans="3:12" ht="15">
      <c r="C11" s="16"/>
      <c r="D11" s="19" t="s">
        <v>53</v>
      </c>
      <c r="E11" s="19" t="s">
        <v>53</v>
      </c>
      <c r="F11" s="19" t="s">
        <v>53</v>
      </c>
      <c r="G11" s="19" t="s">
        <v>53</v>
      </c>
      <c r="K11" s="20" t="s">
        <v>53</v>
      </c>
      <c r="L11" s="20" t="s">
        <v>53</v>
      </c>
    </row>
    <row r="12" spans="4:12" ht="15">
      <c r="D12" s="21" t="s">
        <v>1</v>
      </c>
      <c r="E12" s="21" t="s">
        <v>1</v>
      </c>
      <c r="F12" s="21" t="s">
        <v>1</v>
      </c>
      <c r="G12" s="21" t="s">
        <v>1</v>
      </c>
      <c r="I12" s="4" t="s">
        <v>1</v>
      </c>
      <c r="J12" s="4" t="s">
        <v>1</v>
      </c>
      <c r="K12" s="22" t="s">
        <v>1</v>
      </c>
      <c r="L12" s="22" t="s">
        <v>1</v>
      </c>
    </row>
    <row r="13" spans="4:12" ht="15">
      <c r="D13" s="21"/>
      <c r="E13" s="169"/>
      <c r="F13" s="21"/>
      <c r="G13" s="169"/>
      <c r="K13" s="24"/>
      <c r="L13" s="25"/>
    </row>
    <row r="14" spans="1:12" ht="15">
      <c r="A14" s="5" t="s">
        <v>2</v>
      </c>
      <c r="C14" s="26">
        <v>8</v>
      </c>
      <c r="D14" s="27">
        <v>17436</v>
      </c>
      <c r="E14" s="27">
        <v>17445</v>
      </c>
      <c r="F14" s="27">
        <v>34114</v>
      </c>
      <c r="G14" s="27">
        <v>39786</v>
      </c>
      <c r="H14" s="21"/>
      <c r="I14" s="28">
        <v>28280</v>
      </c>
      <c r="J14" s="28">
        <v>26033</v>
      </c>
      <c r="K14" s="29">
        <v>73050</v>
      </c>
      <c r="L14" s="30">
        <v>77066</v>
      </c>
    </row>
    <row r="15" spans="1:12" ht="15">
      <c r="A15" s="5" t="s">
        <v>11</v>
      </c>
      <c r="D15" s="27">
        <v>29</v>
      </c>
      <c r="E15" s="27">
        <v>296</v>
      </c>
      <c r="F15" s="27">
        <v>98</v>
      </c>
      <c r="G15" s="27">
        <v>480</v>
      </c>
      <c r="H15" s="21"/>
      <c r="I15" s="28">
        <v>53</v>
      </c>
      <c r="J15" s="28">
        <v>0</v>
      </c>
      <c r="K15" s="29">
        <v>75</v>
      </c>
      <c r="L15" s="31">
        <v>0</v>
      </c>
    </row>
    <row r="16" spans="1:12" ht="15">
      <c r="A16" s="5" t="s">
        <v>50</v>
      </c>
      <c r="D16" s="27">
        <v>-3462</v>
      </c>
      <c r="E16" s="27">
        <f>-3399</f>
        <v>-3399</v>
      </c>
      <c r="F16" s="27">
        <f>-7266</f>
        <v>-7266</v>
      </c>
      <c r="G16" s="27">
        <f>-6750</f>
        <v>-6750</v>
      </c>
      <c r="H16" s="21"/>
      <c r="I16" s="28">
        <v>-4715</v>
      </c>
      <c r="J16" s="28">
        <v>-4180</v>
      </c>
      <c r="K16" s="32">
        <v>-14152</v>
      </c>
      <c r="L16" s="32">
        <v>-12361</v>
      </c>
    </row>
    <row r="17" spans="1:12" ht="15">
      <c r="A17" s="5" t="s">
        <v>51</v>
      </c>
      <c r="D17" s="27">
        <v>-4737</v>
      </c>
      <c r="E17" s="27">
        <f>-4577</f>
        <v>-4577</v>
      </c>
      <c r="F17" s="27">
        <f>-8251</f>
        <v>-8251</v>
      </c>
      <c r="G17" s="27">
        <f>-9179</f>
        <v>-9179</v>
      </c>
      <c r="H17" s="21"/>
      <c r="I17" s="28">
        <v>-4676</v>
      </c>
      <c r="J17" s="28">
        <v>-3819</v>
      </c>
      <c r="K17" s="32">
        <v>-13870</v>
      </c>
      <c r="L17" s="32">
        <v>-11583</v>
      </c>
    </row>
    <row r="18" spans="1:12" ht="15">
      <c r="A18" s="5" t="s">
        <v>34</v>
      </c>
      <c r="D18" s="33">
        <v>-23785</v>
      </c>
      <c r="E18" s="33">
        <f>-14853</f>
        <v>-14853</v>
      </c>
      <c r="F18" s="33">
        <v>-39048</v>
      </c>
      <c r="G18" s="33">
        <f>-35592</f>
        <v>-35592</v>
      </c>
      <c r="H18" s="21"/>
      <c r="I18" s="34">
        <v>-22453</v>
      </c>
      <c r="J18" s="34">
        <v>-21001</v>
      </c>
      <c r="K18" s="35">
        <v>-56346</v>
      </c>
      <c r="L18" s="36">
        <v>-59438</v>
      </c>
    </row>
    <row r="19" spans="1:12" ht="15">
      <c r="A19" s="37" t="s">
        <v>71</v>
      </c>
      <c r="D19" s="27">
        <f>SUM(D14:D18)</f>
        <v>-14519</v>
      </c>
      <c r="E19" s="27">
        <f>SUM(E14:E18)</f>
        <v>-5088</v>
      </c>
      <c r="F19" s="27">
        <f>SUM(F14:F18)</f>
        <v>-20353</v>
      </c>
      <c r="G19" s="27">
        <f>SUM(G14:G18)</f>
        <v>-11255</v>
      </c>
      <c r="H19" s="21"/>
      <c r="I19" s="28">
        <v>-3511</v>
      </c>
      <c r="J19" s="28">
        <v>-2967</v>
      </c>
      <c r="K19" s="38">
        <f>SUM(K14:K18)</f>
        <v>-11243</v>
      </c>
      <c r="L19" s="32">
        <f>L21-L20</f>
        <v>-6316</v>
      </c>
    </row>
    <row r="20" spans="1:12" ht="15">
      <c r="A20" s="5" t="s">
        <v>92</v>
      </c>
      <c r="D20" s="33">
        <f>-1478</f>
        <v>-1478</v>
      </c>
      <c r="E20" s="33">
        <f>-1309</f>
        <v>-1309</v>
      </c>
      <c r="F20" s="33">
        <f>-2754</f>
        <v>-2754</v>
      </c>
      <c r="G20" s="33">
        <f>-2665</f>
        <v>-2665</v>
      </c>
      <c r="H20" s="161"/>
      <c r="I20" s="34">
        <v>-1706</v>
      </c>
      <c r="J20" s="34">
        <v>-1913</v>
      </c>
      <c r="K20" s="39">
        <v>-5058</v>
      </c>
      <c r="L20" s="40">
        <v>-5691</v>
      </c>
    </row>
    <row r="21" spans="1:12" ht="15">
      <c r="A21" s="37" t="s">
        <v>56</v>
      </c>
      <c r="C21" s="26">
        <v>8</v>
      </c>
      <c r="D21" s="27">
        <f>SUM(D19:D20)</f>
        <v>-15997</v>
      </c>
      <c r="E21" s="27">
        <f>SUM(E19:E20)</f>
        <v>-6397</v>
      </c>
      <c r="F21" s="27">
        <f>SUM(F19:F20)</f>
        <v>-23107</v>
      </c>
      <c r="G21" s="27">
        <f>SUM(G19:G20)</f>
        <v>-13920</v>
      </c>
      <c r="H21" s="44"/>
      <c r="I21" s="28">
        <v>-5217</v>
      </c>
      <c r="J21" s="28">
        <v>-4880</v>
      </c>
      <c r="K21" s="32">
        <f>SUM(K19:K20)</f>
        <v>-16301</v>
      </c>
      <c r="L21" s="32">
        <v>-12007</v>
      </c>
    </row>
    <row r="22" spans="1:12" ht="15">
      <c r="A22" s="5" t="s">
        <v>3</v>
      </c>
      <c r="C22" s="26">
        <v>19</v>
      </c>
      <c r="D22" s="33">
        <v>0</v>
      </c>
      <c r="E22" s="33">
        <v>0</v>
      </c>
      <c r="F22" s="33">
        <f>'[3]PLreport'!F21</f>
        <v>0</v>
      </c>
      <c r="G22" s="33">
        <f>'[3]PLreport'!G21</f>
        <v>0</v>
      </c>
      <c r="H22" s="21"/>
      <c r="I22" s="34">
        <v>0</v>
      </c>
      <c r="J22" s="34">
        <v>0</v>
      </c>
      <c r="K22" s="35">
        <v>0</v>
      </c>
      <c r="L22" s="41">
        <v>0</v>
      </c>
    </row>
    <row r="23" spans="1:27" ht="15">
      <c r="A23" s="37" t="s">
        <v>57</v>
      </c>
      <c r="B23" s="43"/>
      <c r="D23" s="161">
        <f>SUM(D21:D22)</f>
        <v>-15997</v>
      </c>
      <c r="E23" s="161">
        <f>SUM(E21:E22)</f>
        <v>-6397</v>
      </c>
      <c r="F23" s="161">
        <f>SUM(F21:F22)</f>
        <v>-23107</v>
      </c>
      <c r="G23" s="161">
        <f>SUM(G21:G22)</f>
        <v>-13920</v>
      </c>
      <c r="H23" s="44"/>
      <c r="I23" s="28">
        <v>-5217</v>
      </c>
      <c r="J23" s="28">
        <v>-4880</v>
      </c>
      <c r="K23" s="45">
        <f>SUM(K21:K22)</f>
        <v>-16301</v>
      </c>
      <c r="L23" s="46">
        <f>SUM(L21:L22)</f>
        <v>-12007</v>
      </c>
      <c r="M23" s="47"/>
      <c r="N23" s="47"/>
      <c r="O23" s="47"/>
      <c r="P23" s="47"/>
      <c r="Q23" s="47"/>
      <c r="R23" s="47"/>
      <c r="S23" s="47"/>
      <c r="T23" s="47"/>
      <c r="U23" s="47"/>
      <c r="V23" s="47"/>
      <c r="W23" s="47"/>
      <c r="X23" s="47"/>
      <c r="Y23" s="47"/>
      <c r="Z23" s="47"/>
      <c r="AA23" s="47"/>
    </row>
    <row r="24" spans="1:12" ht="15">
      <c r="A24" s="5" t="s">
        <v>46</v>
      </c>
      <c r="D24" s="33">
        <v>667</v>
      </c>
      <c r="E24" s="33">
        <v>399</v>
      </c>
      <c r="F24" s="33">
        <v>1450</v>
      </c>
      <c r="G24" s="33">
        <v>880</v>
      </c>
      <c r="I24" s="28">
        <v>91.186</v>
      </c>
      <c r="J24" s="28">
        <v>568</v>
      </c>
      <c r="K24" s="48">
        <v>321</v>
      </c>
      <c r="L24" s="49">
        <v>883</v>
      </c>
    </row>
    <row r="25" spans="1:12" ht="15.75" thickBot="1">
      <c r="A25" s="37" t="s">
        <v>33</v>
      </c>
      <c r="D25" s="170">
        <f>SUM(D23:D24)</f>
        <v>-15330</v>
      </c>
      <c r="E25" s="170">
        <f>SUM(E23:E24)</f>
        <v>-5998</v>
      </c>
      <c r="F25" s="170">
        <f>SUM(F23:F24)</f>
        <v>-21657</v>
      </c>
      <c r="G25" s="170">
        <f>SUM(G23:G24)</f>
        <v>-13040</v>
      </c>
      <c r="H25" s="50"/>
      <c r="I25" s="51">
        <v>-5125.814</v>
      </c>
      <c r="J25" s="51">
        <v>-4312</v>
      </c>
      <c r="K25" s="51">
        <f>SUM(K23:K24)</f>
        <v>-15980</v>
      </c>
      <c r="L25" s="51">
        <f>SUM(L23:L24)</f>
        <v>-11124</v>
      </c>
    </row>
    <row r="26" spans="4:12" ht="15.75" thickTop="1">
      <c r="D26" s="27"/>
      <c r="E26" s="27"/>
      <c r="F26" s="27"/>
      <c r="G26" s="27"/>
      <c r="H26" s="50"/>
      <c r="K26" s="42"/>
      <c r="L26" s="42"/>
    </row>
    <row r="27" spans="1:12" ht="15">
      <c r="A27" s="43" t="s">
        <v>86</v>
      </c>
      <c r="D27" s="27"/>
      <c r="E27" s="27"/>
      <c r="F27" s="27"/>
      <c r="G27" s="27"/>
      <c r="H27" s="50"/>
      <c r="K27" s="52"/>
      <c r="L27" s="42"/>
    </row>
    <row r="28" spans="1:12" ht="15">
      <c r="A28" s="5" t="s">
        <v>4</v>
      </c>
      <c r="B28" s="43" t="s">
        <v>19</v>
      </c>
      <c r="C28" s="26" t="s">
        <v>72</v>
      </c>
      <c r="D28" s="171">
        <v>-9.4</v>
      </c>
      <c r="E28" s="171">
        <v>-3.68</v>
      </c>
      <c r="F28" s="171">
        <v>-13.28</v>
      </c>
      <c r="G28" s="171">
        <v>-8</v>
      </c>
      <c r="H28" s="50"/>
      <c r="K28" s="53"/>
      <c r="L28" s="53"/>
    </row>
    <row r="29" spans="1:12" ht="15">
      <c r="A29" s="56" t="s">
        <v>4</v>
      </c>
      <c r="B29" s="37" t="s">
        <v>87</v>
      </c>
      <c r="C29" s="26" t="s">
        <v>73</v>
      </c>
      <c r="D29" s="57" t="s">
        <v>35</v>
      </c>
      <c r="E29" s="57" t="s">
        <v>35</v>
      </c>
      <c r="F29" s="57" t="s">
        <v>35</v>
      </c>
      <c r="G29" s="57" t="s">
        <v>35</v>
      </c>
      <c r="K29" s="58"/>
      <c r="L29" s="58"/>
    </row>
    <row r="30" spans="1:12" ht="15">
      <c r="A30" s="56"/>
      <c r="B30" s="37"/>
      <c r="C30" s="26"/>
      <c r="D30" s="57"/>
      <c r="E30" s="57"/>
      <c r="F30" s="57"/>
      <c r="G30" s="57"/>
      <c r="K30" s="58"/>
      <c r="L30" s="58"/>
    </row>
    <row r="31" spans="3:12" ht="15">
      <c r="C31" s="26"/>
      <c r="D31" s="59"/>
      <c r="E31" s="50"/>
      <c r="F31" s="59"/>
      <c r="K31" s="15"/>
      <c r="L31" s="42"/>
    </row>
    <row r="32" spans="3:12" ht="15">
      <c r="C32" s="26"/>
      <c r="D32" s="59"/>
      <c r="E32" s="50"/>
      <c r="F32" s="59"/>
      <c r="K32" s="15"/>
      <c r="L32" s="42"/>
    </row>
    <row r="33" spans="3:12" ht="15">
      <c r="C33" s="26"/>
      <c r="D33" s="59"/>
      <c r="E33" s="50"/>
      <c r="F33" s="59"/>
      <c r="K33" s="15"/>
      <c r="L33" s="42"/>
    </row>
    <row r="34" spans="3:12" ht="15">
      <c r="C34" s="26"/>
      <c r="D34" s="59"/>
      <c r="E34" s="50"/>
      <c r="F34" s="59"/>
      <c r="K34" s="15"/>
      <c r="L34" s="42"/>
    </row>
    <row r="35" spans="3:11" ht="15">
      <c r="C35" s="26"/>
      <c r="D35" s="59"/>
      <c r="E35" s="50"/>
      <c r="F35" s="59"/>
      <c r="K35" s="60"/>
    </row>
    <row r="39" spans="3:11" ht="15">
      <c r="C39" s="26"/>
      <c r="D39" s="59"/>
      <c r="E39" s="50"/>
      <c r="F39" s="59"/>
      <c r="K39" s="60"/>
    </row>
    <row r="40" spans="3:11" ht="15">
      <c r="C40" s="26"/>
      <c r="D40" s="59"/>
      <c r="E40" s="50"/>
      <c r="F40" s="59"/>
      <c r="K40" s="60"/>
    </row>
    <row r="41" spans="3:11" ht="15">
      <c r="C41" s="26"/>
      <c r="D41" s="59"/>
      <c r="E41" s="50"/>
      <c r="F41" s="59"/>
      <c r="K41" s="60"/>
    </row>
    <row r="42" spans="3:11" ht="15">
      <c r="C42" s="26"/>
      <c r="D42" s="59"/>
      <c r="E42" s="50"/>
      <c r="F42" s="59"/>
      <c r="K42" s="60"/>
    </row>
    <row r="43" spans="3:11" ht="15">
      <c r="C43" s="26"/>
      <c r="D43" s="59"/>
      <c r="E43" s="50"/>
      <c r="F43" s="59"/>
      <c r="K43" s="60"/>
    </row>
    <row r="44" spans="3:11" ht="15">
      <c r="C44" s="26"/>
      <c r="D44" s="59"/>
      <c r="E44" s="50"/>
      <c r="F44" s="59"/>
      <c r="K44" s="60"/>
    </row>
    <row r="45" spans="2:11" ht="15">
      <c r="B45" s="63"/>
      <c r="C45" s="63"/>
      <c r="D45" s="64"/>
      <c r="E45" s="64"/>
      <c r="F45" s="50"/>
      <c r="K45" s="60"/>
    </row>
    <row r="46" spans="1:11" ht="15">
      <c r="A46" s="37"/>
      <c r="B46" s="63"/>
      <c r="C46" s="63"/>
      <c r="D46" s="64"/>
      <c r="E46" s="64"/>
      <c r="F46" s="50"/>
      <c r="K46" s="60"/>
    </row>
    <row r="47" spans="5:11" ht="15">
      <c r="E47" s="50"/>
      <c r="F47" s="50"/>
      <c r="K47" s="60"/>
    </row>
    <row r="48" spans="4:11" ht="15">
      <c r="D48" s="65"/>
      <c r="E48" s="50"/>
      <c r="F48" s="50"/>
      <c r="K48" s="60"/>
    </row>
    <row r="49" spans="5:11" ht="15">
      <c r="E49" s="50"/>
      <c r="F49" s="50"/>
      <c r="K49" s="60"/>
    </row>
    <row r="50" spans="5:11" ht="15">
      <c r="E50" s="50"/>
      <c r="F50" s="50"/>
      <c r="K50" s="60"/>
    </row>
    <row r="51" spans="1:11" s="66" customFormat="1" ht="15" hidden="1">
      <c r="A51" s="66" t="s">
        <v>59</v>
      </c>
      <c r="D51" s="38">
        <v>-872.2871651000014</v>
      </c>
      <c r="E51" s="38">
        <v>-1555</v>
      </c>
      <c r="F51" s="66">
        <v>-5764.502</v>
      </c>
      <c r="G51" s="66">
        <v>-7440</v>
      </c>
      <c r="K51" s="67">
        <v>-4892.214834899999</v>
      </c>
    </row>
    <row r="52" spans="1:13" s="66" customFormat="1" ht="15" hidden="1">
      <c r="A52" s="66" t="s">
        <v>62</v>
      </c>
      <c r="D52" s="66">
        <v>0</v>
      </c>
      <c r="E52" s="66">
        <v>0</v>
      </c>
      <c r="F52" s="66">
        <v>0</v>
      </c>
      <c r="G52" s="66">
        <v>0</v>
      </c>
      <c r="I52" s="68">
        <v>0</v>
      </c>
      <c r="J52" s="68">
        <v>0</v>
      </c>
      <c r="K52" s="68">
        <v>0</v>
      </c>
      <c r="L52" s="68">
        <v>0</v>
      </c>
      <c r="M52" s="55"/>
    </row>
    <row r="53" spans="1:12" s="66" customFormat="1" ht="15" hidden="1">
      <c r="A53" s="66" t="s">
        <v>60</v>
      </c>
      <c r="D53" s="66">
        <v>-485.7128348999986</v>
      </c>
      <c r="E53" s="69">
        <v>-61</v>
      </c>
      <c r="F53" s="66">
        <v>4406.502</v>
      </c>
      <c r="G53" s="66">
        <v>5824</v>
      </c>
      <c r="I53" s="67"/>
      <c r="J53" s="67"/>
      <c r="K53" s="67"/>
      <c r="L53" s="67"/>
    </row>
    <row r="54" spans="1:12" s="66" customFormat="1" ht="15" hidden="1">
      <c r="A54" s="66" t="s">
        <v>32</v>
      </c>
      <c r="D54" s="70">
        <v>-1358</v>
      </c>
      <c r="E54" s="70">
        <v>-1616</v>
      </c>
      <c r="F54" s="70">
        <v>-1358</v>
      </c>
      <c r="G54" s="70">
        <v>-1616</v>
      </c>
      <c r="I54" s="70">
        <v>-1706</v>
      </c>
      <c r="J54" s="70">
        <v>-1913</v>
      </c>
      <c r="K54" s="70">
        <v>-5058</v>
      </c>
      <c r="L54" s="70">
        <v>-5691</v>
      </c>
    </row>
    <row r="55" spans="5:11" ht="15" hidden="1">
      <c r="E55" s="50"/>
      <c r="F55" s="50"/>
      <c r="K55" s="60"/>
    </row>
    <row r="56" spans="5:11" ht="15" hidden="1">
      <c r="E56" s="50"/>
      <c r="F56" s="50"/>
      <c r="K56" s="60"/>
    </row>
    <row r="57" spans="5:11" ht="15">
      <c r="E57" s="50"/>
      <c r="F57" s="50"/>
      <c r="K57" s="60"/>
    </row>
    <row r="58" spans="5:11" ht="15">
      <c r="E58" s="50"/>
      <c r="F58" s="50"/>
      <c r="K58" s="60"/>
    </row>
    <row r="59" spans="5:11" ht="15">
      <c r="E59" s="50"/>
      <c r="F59" s="50"/>
      <c r="K59" s="60"/>
    </row>
    <row r="60" spans="5:11" ht="15">
      <c r="E60" s="50"/>
      <c r="F60" s="50"/>
      <c r="K60" s="60"/>
    </row>
    <row r="61" spans="5:11" ht="15">
      <c r="E61" s="50"/>
      <c r="F61" s="50"/>
      <c r="K61" s="60"/>
    </row>
    <row r="62" spans="5:11" ht="15">
      <c r="E62" s="50"/>
      <c r="F62" s="50"/>
      <c r="K62" s="60"/>
    </row>
    <row r="63" spans="5:11" ht="15">
      <c r="E63" s="50"/>
      <c r="F63" s="50"/>
      <c r="K63" s="60"/>
    </row>
    <row r="64" spans="5:11" ht="15">
      <c r="E64" s="50"/>
      <c r="F64" s="50"/>
      <c r="K64" s="60"/>
    </row>
    <row r="65" spans="5:11" ht="15">
      <c r="E65" s="50"/>
      <c r="F65" s="50"/>
      <c r="K65" s="60"/>
    </row>
    <row r="66" spans="5:11" ht="15">
      <c r="E66" s="50"/>
      <c r="F66" s="50"/>
      <c r="K66" s="60"/>
    </row>
    <row r="67" spans="5:11" ht="15">
      <c r="E67" s="50"/>
      <c r="F67" s="50"/>
      <c r="K67" s="60"/>
    </row>
    <row r="68" spans="5:11" ht="15">
      <c r="E68" s="50"/>
      <c r="F68" s="50"/>
      <c r="K68" s="60"/>
    </row>
    <row r="69" spans="5:11" ht="15">
      <c r="E69" s="50"/>
      <c r="F69" s="50"/>
      <c r="K69" s="60"/>
    </row>
    <row r="70" spans="5:6" ht="15">
      <c r="E70" s="50"/>
      <c r="F70" s="50"/>
    </row>
    <row r="71" spans="5:6" ht="15">
      <c r="E71" s="50"/>
      <c r="F71" s="50"/>
    </row>
    <row r="72" spans="5:6" ht="15">
      <c r="E72" s="50"/>
      <c r="F72" s="50"/>
    </row>
    <row r="73" ht="15">
      <c r="F73" s="50"/>
    </row>
    <row r="74" ht="15">
      <c r="F74" s="50"/>
    </row>
    <row r="75" ht="15">
      <c r="F75" s="50"/>
    </row>
    <row r="76" ht="15">
      <c r="F76" s="50"/>
    </row>
    <row r="77" ht="15">
      <c r="F77" s="50"/>
    </row>
    <row r="78" ht="15">
      <c r="F78" s="50"/>
    </row>
    <row r="79" ht="15">
      <c r="F79" s="50"/>
    </row>
    <row r="80" ht="15">
      <c r="F80" s="50"/>
    </row>
    <row r="81" ht="15">
      <c r="F81" s="50"/>
    </row>
    <row r="82" ht="15">
      <c r="F82" s="50"/>
    </row>
    <row r="83" ht="15">
      <c r="F83" s="50"/>
    </row>
    <row r="84" ht="15">
      <c r="F84" s="50"/>
    </row>
    <row r="85" ht="15">
      <c r="F85" s="50"/>
    </row>
    <row r="86" ht="15">
      <c r="F86" s="50"/>
    </row>
    <row r="87" ht="15">
      <c r="F87" s="50"/>
    </row>
    <row r="88" ht="15">
      <c r="F88" s="50"/>
    </row>
    <row r="89" ht="15">
      <c r="F89" s="50"/>
    </row>
    <row r="90" ht="15">
      <c r="F90" s="50"/>
    </row>
    <row r="91" ht="15">
      <c r="F91" s="50"/>
    </row>
    <row r="92" ht="15">
      <c r="F92" s="50"/>
    </row>
    <row r="93" ht="15">
      <c r="F93" s="50"/>
    </row>
    <row r="94" ht="15">
      <c r="F94" s="50"/>
    </row>
    <row r="95" ht="15">
      <c r="F95" s="50"/>
    </row>
    <row r="96" ht="15">
      <c r="F96" s="50"/>
    </row>
    <row r="97" ht="15">
      <c r="F97" s="50"/>
    </row>
    <row r="98" ht="15">
      <c r="F98" s="50"/>
    </row>
    <row r="99" ht="15">
      <c r="F99" s="50"/>
    </row>
    <row r="100" ht="15">
      <c r="F100" s="50"/>
    </row>
    <row r="101" ht="15">
      <c r="F101" s="50"/>
    </row>
    <row r="102" ht="15">
      <c r="F102" s="50"/>
    </row>
    <row r="103" ht="15">
      <c r="F103" s="50"/>
    </row>
    <row r="104" ht="15">
      <c r="F104" s="50"/>
    </row>
    <row r="105" ht="15">
      <c r="F105" s="50"/>
    </row>
    <row r="106" ht="15">
      <c r="F106" s="50"/>
    </row>
    <row r="107" ht="15">
      <c r="F107" s="50"/>
    </row>
    <row r="108" ht="15">
      <c r="F108" s="50"/>
    </row>
    <row r="109" ht="15">
      <c r="F109" s="50"/>
    </row>
    <row r="110" ht="15">
      <c r="F110" s="50"/>
    </row>
    <row r="111" ht="15">
      <c r="F111" s="50"/>
    </row>
    <row r="112" ht="15">
      <c r="F112" s="50"/>
    </row>
    <row r="113" ht="15">
      <c r="F113" s="50"/>
    </row>
    <row r="114" ht="15">
      <c r="F114" s="50"/>
    </row>
    <row r="115" ht="15">
      <c r="F115" s="50"/>
    </row>
    <row r="116" ht="15">
      <c r="F116" s="50"/>
    </row>
    <row r="117" ht="15">
      <c r="F117" s="50"/>
    </row>
    <row r="118" ht="15">
      <c r="F118" s="50"/>
    </row>
    <row r="119" ht="15">
      <c r="F119" s="50"/>
    </row>
    <row r="120" ht="15">
      <c r="F120" s="50"/>
    </row>
    <row r="121" ht="15">
      <c r="F121" s="50"/>
    </row>
    <row r="122" ht="15">
      <c r="F122" s="50"/>
    </row>
    <row r="123" ht="15">
      <c r="F123" s="50"/>
    </row>
    <row r="124" ht="15">
      <c r="F124" s="50"/>
    </row>
    <row r="125" ht="15">
      <c r="F125" s="50"/>
    </row>
    <row r="126" ht="15">
      <c r="F126" s="50"/>
    </row>
    <row r="127" ht="15">
      <c r="F127" s="50"/>
    </row>
    <row r="128" ht="15">
      <c r="F128" s="50"/>
    </row>
    <row r="129" ht="15">
      <c r="F129" s="50"/>
    </row>
    <row r="130" ht="15">
      <c r="F130" s="50"/>
    </row>
    <row r="131" ht="15">
      <c r="F131" s="50"/>
    </row>
    <row r="132" ht="15">
      <c r="F132" s="50"/>
    </row>
    <row r="133" ht="15">
      <c r="F133" s="50"/>
    </row>
    <row r="134" ht="15">
      <c r="F134" s="50"/>
    </row>
    <row r="135" ht="15">
      <c r="F135" s="50"/>
    </row>
    <row r="136" ht="15">
      <c r="F136" s="50"/>
    </row>
    <row r="137" ht="15">
      <c r="F137" s="50"/>
    </row>
    <row r="138" ht="15">
      <c r="F138" s="50"/>
    </row>
    <row r="139" ht="15">
      <c r="F139" s="50"/>
    </row>
    <row r="140" ht="15">
      <c r="F140" s="50"/>
    </row>
    <row r="141" ht="15">
      <c r="F141" s="50"/>
    </row>
    <row r="142" ht="15">
      <c r="F142" s="50"/>
    </row>
    <row r="143" ht="15">
      <c r="F143" s="50"/>
    </row>
    <row r="144" ht="15">
      <c r="F144" s="50"/>
    </row>
    <row r="145" ht="15">
      <c r="F145" s="50"/>
    </row>
    <row r="146" ht="15">
      <c r="F146" s="50"/>
    </row>
    <row r="147" ht="15">
      <c r="F147" s="50"/>
    </row>
    <row r="148" ht="15">
      <c r="F148" s="50"/>
    </row>
    <row r="149" ht="15">
      <c r="F149" s="50"/>
    </row>
    <row r="150" ht="15">
      <c r="F150" s="50"/>
    </row>
    <row r="151" ht="15">
      <c r="F151" s="50"/>
    </row>
    <row r="152" ht="15">
      <c r="F152" s="50"/>
    </row>
    <row r="153" ht="15">
      <c r="F153" s="50"/>
    </row>
    <row r="154" ht="15">
      <c r="F154" s="50"/>
    </row>
    <row r="155" ht="15">
      <c r="F155" s="50"/>
    </row>
    <row r="156" ht="15">
      <c r="F156" s="50"/>
    </row>
    <row r="157" ht="15">
      <c r="F157" s="50"/>
    </row>
    <row r="158" ht="15">
      <c r="F158" s="50"/>
    </row>
    <row r="159" ht="15">
      <c r="F159" s="50"/>
    </row>
    <row r="160" ht="15">
      <c r="F160" s="50"/>
    </row>
    <row r="161" ht="15">
      <c r="F161" s="50"/>
    </row>
    <row r="162" ht="15">
      <c r="F162" s="50"/>
    </row>
  </sheetData>
  <mergeCells count="6">
    <mergeCell ref="D9:E9"/>
    <mergeCell ref="F9:G9"/>
    <mergeCell ref="A6:G6"/>
    <mergeCell ref="A1:G1"/>
    <mergeCell ref="A2:G2"/>
    <mergeCell ref="A5:G5"/>
  </mergeCells>
  <printOptions/>
  <pageMargins left="0.8" right="0.76" top="1" bottom="0.4" header="0.5" footer="0.5"/>
  <pageSetup fitToHeight="0"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104"/>
  <sheetViews>
    <sheetView tabSelected="1" zoomScaleSheetLayoutView="75" workbookViewId="0" topLeftCell="A5">
      <pane xSplit="3" ySplit="6" topLeftCell="D62" activePane="bottomRight" state="frozen"/>
      <selection pane="topLeft" activeCell="F105" sqref="F105"/>
      <selection pane="topRight" activeCell="F105" sqref="F105"/>
      <selection pane="bottomLeft" activeCell="F105" sqref="F105"/>
      <selection pane="bottomRight" activeCell="A79" sqref="A79"/>
    </sheetView>
  </sheetViews>
  <sheetFormatPr defaultColWidth="9.00390625" defaultRowHeight="15.75"/>
  <cols>
    <col min="1" max="1" width="8.00390625" style="5" customWidth="1"/>
    <col min="2" max="2" width="9.75390625" style="5" customWidth="1"/>
    <col min="3" max="3" width="8.75390625" style="5" customWidth="1"/>
    <col min="4" max="4" width="10.375" style="5" customWidth="1"/>
    <col min="5" max="5" width="12.00390625" style="26" customWidth="1"/>
    <col min="6" max="6" width="13.375" style="132" customWidth="1"/>
    <col min="7" max="7" width="2.625" style="142" customWidth="1"/>
    <col min="8" max="8" width="13.625" style="132" customWidth="1"/>
    <col min="9" max="16384" width="8.00390625" style="5" customWidth="1"/>
  </cols>
  <sheetData>
    <row r="1" spans="1:14" ht="15">
      <c r="A1" s="176" t="s">
        <v>31</v>
      </c>
      <c r="B1" s="176"/>
      <c r="C1" s="176"/>
      <c r="D1" s="176"/>
      <c r="E1" s="176"/>
      <c r="F1" s="176"/>
      <c r="G1" s="176"/>
      <c r="H1" s="176"/>
      <c r="I1" s="140"/>
      <c r="J1" s="141"/>
      <c r="K1" s="2"/>
      <c r="L1" s="2"/>
      <c r="M1" s="2"/>
      <c r="N1" s="2"/>
    </row>
    <row r="2" spans="1:14" ht="15">
      <c r="A2" s="177" t="s">
        <v>0</v>
      </c>
      <c r="B2" s="177"/>
      <c r="C2" s="177"/>
      <c r="D2" s="177"/>
      <c r="E2" s="177"/>
      <c r="F2" s="177"/>
      <c r="G2" s="177"/>
      <c r="H2" s="177"/>
      <c r="I2" s="2"/>
      <c r="J2" s="2"/>
      <c r="K2" s="2"/>
      <c r="L2" s="2"/>
      <c r="M2" s="2"/>
      <c r="N2" s="2"/>
    </row>
    <row r="3" spans="1:14" ht="15">
      <c r="A3" s="1"/>
      <c r="B3" s="1"/>
      <c r="C3" s="1"/>
      <c r="D3" s="1"/>
      <c r="E3" s="1"/>
      <c r="F3" s="1"/>
      <c r="G3" s="1"/>
      <c r="H3" s="139"/>
      <c r="I3" s="2"/>
      <c r="J3" s="2"/>
      <c r="K3" s="2"/>
      <c r="L3" s="2"/>
      <c r="M3" s="2"/>
      <c r="N3" s="2"/>
    </row>
    <row r="4" spans="1:7" ht="15">
      <c r="A4" s="6"/>
      <c r="B4" s="6"/>
      <c r="C4" s="6"/>
      <c r="D4" s="6"/>
      <c r="E4" s="6"/>
      <c r="F4" s="6"/>
      <c r="G4" s="6"/>
    </row>
    <row r="5" spans="1:8" ht="15">
      <c r="A5" s="175" t="s">
        <v>27</v>
      </c>
      <c r="B5" s="175"/>
      <c r="C5" s="175"/>
      <c r="D5" s="175"/>
      <c r="E5" s="175"/>
      <c r="F5" s="175"/>
      <c r="G5" s="175"/>
      <c r="H5" s="175"/>
    </row>
    <row r="6" spans="1:8" ht="15">
      <c r="A6" s="175" t="s">
        <v>116</v>
      </c>
      <c r="B6" s="175"/>
      <c r="C6" s="175"/>
      <c r="D6" s="175"/>
      <c r="E6" s="175"/>
      <c r="F6" s="175"/>
      <c r="G6" s="175"/>
      <c r="H6" s="175"/>
    </row>
    <row r="9" spans="6:8" ht="15">
      <c r="F9" s="121" t="s">
        <v>20</v>
      </c>
      <c r="G9" s="138"/>
      <c r="H9" s="121" t="s">
        <v>20</v>
      </c>
    </row>
    <row r="10" spans="5:8" s="63" customFormat="1" ht="15">
      <c r="E10" s="16" t="s">
        <v>21</v>
      </c>
      <c r="F10" s="17" t="s">
        <v>117</v>
      </c>
      <c r="H10" s="17" t="s">
        <v>94</v>
      </c>
    </row>
    <row r="11" spans="1:8" s="76" customFormat="1" ht="15">
      <c r="A11" s="143"/>
      <c r="B11" s="144"/>
      <c r="C11" s="144"/>
      <c r="D11" s="144"/>
      <c r="E11" s="144"/>
      <c r="F11" s="121" t="s">
        <v>53</v>
      </c>
      <c r="G11" s="138"/>
      <c r="H11" s="121" t="s">
        <v>54</v>
      </c>
    </row>
    <row r="12" spans="6:8" ht="15">
      <c r="F12" s="121" t="s">
        <v>1</v>
      </c>
      <c r="G12" s="138"/>
      <c r="H12" s="121" t="s">
        <v>1</v>
      </c>
    </row>
    <row r="13" ht="15">
      <c r="A13" s="63" t="s">
        <v>12</v>
      </c>
    </row>
    <row r="14" ht="15">
      <c r="A14" s="63"/>
    </row>
    <row r="15" spans="1:8" ht="15">
      <c r="A15" s="5" t="s">
        <v>22</v>
      </c>
      <c r="E15" s="26">
        <v>9</v>
      </c>
      <c r="F15" s="127">
        <v>148685</v>
      </c>
      <c r="G15" s="97"/>
      <c r="H15" s="127">
        <v>161909</v>
      </c>
    </row>
    <row r="16" spans="1:8" ht="15">
      <c r="A16" s="5" t="s">
        <v>95</v>
      </c>
      <c r="F16" s="127">
        <v>792</v>
      </c>
      <c r="G16" s="97"/>
      <c r="H16" s="127">
        <v>801</v>
      </c>
    </row>
    <row r="17" spans="1:8" ht="15" hidden="1">
      <c r="A17" s="5" t="s">
        <v>36</v>
      </c>
      <c r="F17" s="127">
        <v>0</v>
      </c>
      <c r="G17" s="97"/>
      <c r="H17" s="127">
        <v>0</v>
      </c>
    </row>
    <row r="18" spans="1:8" ht="15" hidden="1">
      <c r="A18" s="5" t="s">
        <v>37</v>
      </c>
      <c r="F18" s="127">
        <v>0</v>
      </c>
      <c r="G18" s="97"/>
      <c r="H18" s="127">
        <v>0</v>
      </c>
    </row>
    <row r="19" spans="1:8" ht="15" hidden="1">
      <c r="A19" s="5" t="s">
        <v>38</v>
      </c>
      <c r="F19" s="127"/>
      <c r="G19" s="97"/>
      <c r="H19" s="127"/>
    </row>
    <row r="20" spans="1:8" ht="15">
      <c r="A20" s="96"/>
      <c r="F20" s="145">
        <f>SUM(F15:F19)</f>
        <v>149477</v>
      </c>
      <c r="H20" s="145">
        <f>SUM(H15:H19)</f>
        <v>162710</v>
      </c>
    </row>
    <row r="21" ht="15">
      <c r="A21" s="146" t="s">
        <v>13</v>
      </c>
    </row>
    <row r="22" ht="15">
      <c r="A22" s="96"/>
    </row>
    <row r="23" spans="1:8" ht="15">
      <c r="A23" s="112" t="s">
        <v>14</v>
      </c>
      <c r="F23" s="127">
        <v>24436</v>
      </c>
      <c r="G23" s="97"/>
      <c r="H23" s="127">
        <v>27686</v>
      </c>
    </row>
    <row r="24" spans="1:8" ht="15">
      <c r="A24" s="112" t="s">
        <v>23</v>
      </c>
      <c r="F24" s="127">
        <f>8929</f>
        <v>8929</v>
      </c>
      <c r="G24" s="97"/>
      <c r="H24" s="127">
        <v>17112</v>
      </c>
    </row>
    <row r="25" spans="1:8" ht="15">
      <c r="A25" s="112" t="s">
        <v>39</v>
      </c>
      <c r="F25" s="167">
        <v>858</v>
      </c>
      <c r="G25" s="97"/>
      <c r="H25" s="127">
        <v>1184</v>
      </c>
    </row>
    <row r="26" spans="1:8" ht="15">
      <c r="A26" s="112" t="s">
        <v>58</v>
      </c>
      <c r="F26" s="127">
        <v>650</v>
      </c>
      <c r="G26" s="97"/>
      <c r="H26" s="127">
        <v>195</v>
      </c>
    </row>
    <row r="27" spans="1:8" ht="15">
      <c r="A27" s="96"/>
      <c r="F27" s="145">
        <f>SUM(F23:F26)</f>
        <v>34873</v>
      </c>
      <c r="H27" s="145">
        <f>SUM(H23:H26)</f>
        <v>46177</v>
      </c>
    </row>
    <row r="28" spans="1:8" ht="15">
      <c r="A28" s="96"/>
      <c r="F28" s="142"/>
      <c r="H28" s="142"/>
    </row>
    <row r="29" spans="1:8" ht="15">
      <c r="A29" s="146" t="s">
        <v>28</v>
      </c>
      <c r="F29" s="142"/>
      <c r="H29" s="142"/>
    </row>
    <row r="30" spans="1:8" ht="15">
      <c r="A30" s="96"/>
      <c r="F30" s="142"/>
      <c r="H30" s="142"/>
    </row>
    <row r="31" spans="1:8" ht="15">
      <c r="A31" s="112" t="s">
        <v>40</v>
      </c>
      <c r="E31" s="26">
        <v>23</v>
      </c>
      <c r="F31" s="127">
        <v>111178</v>
      </c>
      <c r="G31" s="97"/>
      <c r="H31" s="127">
        <v>105904</v>
      </c>
    </row>
    <row r="32" spans="1:8" ht="15">
      <c r="A32" s="112" t="s">
        <v>15</v>
      </c>
      <c r="F32" s="167">
        <v>20216</v>
      </c>
      <c r="G32" s="97"/>
      <c r="H32" s="127">
        <v>11783</v>
      </c>
    </row>
    <row r="33" spans="1:8" ht="15">
      <c r="A33" s="112" t="s">
        <v>16</v>
      </c>
      <c r="F33" s="127">
        <v>41505</v>
      </c>
      <c r="G33" s="97"/>
      <c r="H33" s="127">
        <v>51339</v>
      </c>
    </row>
    <row r="34" spans="1:8" ht="15">
      <c r="A34" s="96"/>
      <c r="F34" s="145">
        <f>SUM(F31:F33)</f>
        <v>172899</v>
      </c>
      <c r="H34" s="145">
        <f>SUM(H31:H33)</f>
        <v>169026</v>
      </c>
    </row>
    <row r="35" spans="1:8" ht="15">
      <c r="A35" s="146" t="s">
        <v>41</v>
      </c>
      <c r="F35" s="147">
        <f>F27-F34</f>
        <v>-138026</v>
      </c>
      <c r="G35" s="147"/>
      <c r="H35" s="147">
        <f>H27-H34</f>
        <v>-122849</v>
      </c>
    </row>
    <row r="36" spans="1:10" ht="15.75" thickBot="1">
      <c r="A36" s="96"/>
      <c r="F36" s="148">
        <f>F20+F35</f>
        <v>11451</v>
      </c>
      <c r="G36" s="149"/>
      <c r="H36" s="148">
        <f>H20+H35</f>
        <v>39861</v>
      </c>
      <c r="I36" s="132"/>
      <c r="J36" s="132"/>
    </row>
    <row r="37" spans="1:10" ht="15.75" thickTop="1">
      <c r="A37" s="96"/>
      <c r="F37" s="149"/>
      <c r="G37" s="149"/>
      <c r="H37" s="149"/>
      <c r="I37" s="132"/>
      <c r="J37" s="132"/>
    </row>
    <row r="38" spans="6:10" ht="15">
      <c r="F38" s="149"/>
      <c r="G38" s="149"/>
      <c r="H38" s="149"/>
      <c r="I38" s="132"/>
      <c r="J38" s="132"/>
    </row>
    <row r="39" spans="1:10" ht="15">
      <c r="A39" s="96"/>
      <c r="F39" s="149"/>
      <c r="G39" s="149"/>
      <c r="H39" s="149"/>
      <c r="I39" s="132"/>
      <c r="J39" s="132"/>
    </row>
    <row r="40" spans="1:10" ht="15">
      <c r="A40" s="96"/>
      <c r="F40" s="149"/>
      <c r="G40" s="149"/>
      <c r="H40" s="149"/>
      <c r="I40" s="132"/>
      <c r="J40" s="132"/>
    </row>
    <row r="41" spans="1:10" ht="15">
      <c r="A41" s="96"/>
      <c r="F41" s="149"/>
      <c r="G41" s="149"/>
      <c r="H41" s="149"/>
      <c r="I41" s="132"/>
      <c r="J41" s="132"/>
    </row>
    <row r="42" spans="1:10" ht="15">
      <c r="A42" s="96"/>
      <c r="F42" s="149"/>
      <c r="G42" s="149"/>
      <c r="H42" s="149"/>
      <c r="I42" s="132"/>
      <c r="J42" s="132"/>
    </row>
    <row r="43" spans="1:10" ht="15">
      <c r="A43" s="96"/>
      <c r="F43" s="149"/>
      <c r="G43" s="149"/>
      <c r="H43" s="149"/>
      <c r="I43" s="132"/>
      <c r="J43" s="132"/>
    </row>
    <row r="44" spans="1:10" ht="15">
      <c r="A44" s="96"/>
      <c r="F44" s="149"/>
      <c r="G44" s="149"/>
      <c r="H44" s="149"/>
      <c r="I44" s="132"/>
      <c r="J44" s="132"/>
    </row>
    <row r="45" spans="1:10" ht="15">
      <c r="A45" s="96"/>
      <c r="F45" s="149"/>
      <c r="G45" s="149"/>
      <c r="H45" s="149"/>
      <c r="I45" s="132"/>
      <c r="J45" s="132"/>
    </row>
    <row r="46" spans="1:10" ht="15">
      <c r="A46" s="96"/>
      <c r="F46" s="149"/>
      <c r="G46" s="149"/>
      <c r="H46" s="149"/>
      <c r="I46" s="132"/>
      <c r="J46" s="132"/>
    </row>
    <row r="47" spans="1:10" ht="15">
      <c r="A47" s="96"/>
      <c r="F47" s="149"/>
      <c r="G47" s="149"/>
      <c r="H47" s="149"/>
      <c r="I47" s="132"/>
      <c r="J47" s="132"/>
    </row>
    <row r="48" spans="1:8" ht="15">
      <c r="A48" s="96"/>
      <c r="F48" s="150"/>
      <c r="G48" s="150"/>
      <c r="H48" s="150"/>
    </row>
    <row r="49" spans="1:8" ht="15">
      <c r="A49" s="96"/>
      <c r="F49" s="150"/>
      <c r="G49" s="150"/>
      <c r="H49" s="150"/>
    </row>
    <row r="50" spans="1:8" ht="15">
      <c r="A50" s="96"/>
      <c r="F50" s="150"/>
      <c r="G50" s="150"/>
      <c r="H50" s="150"/>
    </row>
    <row r="51" spans="1:8" ht="15">
      <c r="A51" s="96"/>
      <c r="F51" s="150"/>
      <c r="G51" s="150"/>
      <c r="H51" s="150"/>
    </row>
    <row r="52" spans="1:8" ht="15">
      <c r="A52" s="96"/>
      <c r="F52" s="150"/>
      <c r="G52" s="150"/>
      <c r="H52" s="150"/>
    </row>
    <row r="53" spans="1:8" ht="15">
      <c r="A53" s="176" t="s">
        <v>31</v>
      </c>
      <c r="B53" s="176"/>
      <c r="C53" s="176"/>
      <c r="D53" s="176"/>
      <c r="E53" s="176"/>
      <c r="F53" s="176"/>
      <c r="G53" s="176"/>
      <c r="H53" s="176"/>
    </row>
    <row r="54" spans="1:8" ht="15">
      <c r="A54" s="177" t="s">
        <v>0</v>
      </c>
      <c r="B54" s="177"/>
      <c r="C54" s="177"/>
      <c r="D54" s="177"/>
      <c r="E54" s="177"/>
      <c r="F54" s="177"/>
      <c r="G54" s="177"/>
      <c r="H54" s="177"/>
    </row>
    <row r="55" spans="1:8" ht="15">
      <c r="A55" s="7"/>
      <c r="B55" s="2"/>
      <c r="C55" s="2"/>
      <c r="D55" s="2"/>
      <c r="F55" s="151"/>
      <c r="G55" s="151"/>
      <c r="H55" s="139"/>
    </row>
    <row r="56" spans="1:7" ht="15">
      <c r="A56" s="72"/>
      <c r="B56" s="74"/>
      <c r="C56" s="74"/>
      <c r="D56" s="74"/>
      <c r="E56" s="73"/>
      <c r="F56" s="152"/>
      <c r="G56" s="152"/>
    </row>
    <row r="57" spans="1:8" ht="15">
      <c r="A57" s="175" t="s">
        <v>27</v>
      </c>
      <c r="B57" s="175"/>
      <c r="C57" s="175"/>
      <c r="D57" s="175"/>
      <c r="E57" s="175"/>
      <c r="F57" s="175"/>
      <c r="G57" s="175"/>
      <c r="H57" s="175"/>
    </row>
    <row r="58" spans="1:8" ht="15">
      <c r="A58" s="175" t="s">
        <v>96</v>
      </c>
      <c r="B58" s="175"/>
      <c r="C58" s="175"/>
      <c r="D58" s="175"/>
      <c r="E58" s="175"/>
      <c r="F58" s="175"/>
      <c r="G58" s="175"/>
      <c r="H58" s="175"/>
    </row>
    <row r="59" spans="1:8" ht="15">
      <c r="A59" s="1"/>
      <c r="B59" s="1"/>
      <c r="C59" s="1"/>
      <c r="D59" s="1"/>
      <c r="E59" s="1"/>
      <c r="F59" s="1"/>
      <c r="G59" s="1"/>
      <c r="H59" s="1"/>
    </row>
    <row r="60" spans="1:5" ht="15">
      <c r="A60" s="11"/>
      <c r="B60" s="74"/>
      <c r="C60" s="74"/>
      <c r="D60" s="74"/>
      <c r="E60" s="73"/>
    </row>
    <row r="61" spans="6:8" ht="15">
      <c r="F61" s="121" t="s">
        <v>20</v>
      </c>
      <c r="G61" s="138"/>
      <c r="H61" s="121" t="s">
        <v>20</v>
      </c>
    </row>
    <row r="62" spans="1:8" ht="15">
      <c r="A62" s="63"/>
      <c r="B62" s="63"/>
      <c r="C62" s="63"/>
      <c r="D62" s="63"/>
      <c r="E62" s="16" t="s">
        <v>21</v>
      </c>
      <c r="F62" s="17" t="str">
        <f>F10</f>
        <v>30.6.2005</v>
      </c>
      <c r="G62" s="153"/>
      <c r="H62" s="17" t="str">
        <f>H10</f>
        <v>31.12.2004</v>
      </c>
    </row>
    <row r="63" spans="1:8" s="76" customFormat="1" ht="15">
      <c r="A63" s="143"/>
      <c r="B63" s="144"/>
      <c r="C63" s="144"/>
      <c r="D63" s="144"/>
      <c r="E63" s="144"/>
      <c r="F63" s="121" t="s">
        <v>53</v>
      </c>
      <c r="G63" s="138"/>
      <c r="H63" s="121" t="s">
        <v>54</v>
      </c>
    </row>
    <row r="64" spans="6:8" ht="15">
      <c r="F64" s="121" t="s">
        <v>1</v>
      </c>
      <c r="G64" s="138"/>
      <c r="H64" s="121" t="s">
        <v>1</v>
      </c>
    </row>
    <row r="65" spans="1:8" ht="15">
      <c r="A65" s="146" t="s">
        <v>42</v>
      </c>
      <c r="E65" s="5"/>
      <c r="F65" s="121"/>
      <c r="G65" s="138"/>
      <c r="H65" s="121"/>
    </row>
    <row r="66" spans="1:8" ht="15">
      <c r="A66" s="146"/>
      <c r="E66" s="5"/>
      <c r="F66" s="121"/>
      <c r="G66" s="138"/>
      <c r="H66" s="121"/>
    </row>
    <row r="67" spans="1:8" ht="15">
      <c r="A67" s="96" t="s">
        <v>17</v>
      </c>
      <c r="F67" s="127">
        <v>163033</v>
      </c>
      <c r="G67" s="97"/>
      <c r="H67" s="127">
        <v>163033</v>
      </c>
    </row>
    <row r="68" spans="1:8" ht="15">
      <c r="A68" s="96" t="s">
        <v>43</v>
      </c>
      <c r="F68" s="127">
        <v>39157</v>
      </c>
      <c r="G68" s="97"/>
      <c r="H68" s="127">
        <v>39157</v>
      </c>
    </row>
    <row r="69" spans="1:8" ht="15">
      <c r="A69" s="96" t="s">
        <v>44</v>
      </c>
      <c r="F69" s="134">
        <v>-192777</v>
      </c>
      <c r="G69" s="97"/>
      <c r="H69" s="134">
        <v>-171120</v>
      </c>
    </row>
    <row r="70" spans="1:8" ht="7.5" customHeight="1">
      <c r="A70" s="96"/>
      <c r="F70" s="97"/>
      <c r="G70" s="97"/>
      <c r="H70" s="97"/>
    </row>
    <row r="71" spans="1:8" ht="15">
      <c r="A71" s="96" t="s">
        <v>45</v>
      </c>
      <c r="D71" s="154"/>
      <c r="F71" s="142">
        <f>SUM(F67:F70)</f>
        <v>9413</v>
      </c>
      <c r="H71" s="142">
        <f>SUM(H67:H70)</f>
        <v>31070</v>
      </c>
    </row>
    <row r="72" spans="1:8" ht="15">
      <c r="A72" s="96" t="s">
        <v>89</v>
      </c>
      <c r="D72" s="154"/>
      <c r="F72" s="142">
        <v>1980</v>
      </c>
      <c r="H72" s="142">
        <v>3431</v>
      </c>
    </row>
    <row r="73" spans="1:8" ht="15">
      <c r="A73" s="96"/>
      <c r="D73" s="154"/>
      <c r="F73" s="155">
        <f>SUM(F71:F72)</f>
        <v>11393</v>
      </c>
      <c r="H73" s="155">
        <f>SUM(H71:H72)</f>
        <v>34501</v>
      </c>
    </row>
    <row r="74" spans="1:8" ht="15">
      <c r="A74" s="96" t="s">
        <v>47</v>
      </c>
      <c r="E74" s="26">
        <v>23</v>
      </c>
      <c r="F74" s="98">
        <v>58</v>
      </c>
      <c r="G74" s="97"/>
      <c r="H74" s="98">
        <v>5360</v>
      </c>
    </row>
    <row r="75" spans="1:8" ht="15">
      <c r="A75" s="96"/>
      <c r="F75" s="97"/>
      <c r="G75" s="97"/>
      <c r="H75" s="97"/>
    </row>
    <row r="76" spans="1:9" ht="15.75" thickBot="1">
      <c r="A76" s="96"/>
      <c r="F76" s="156">
        <f>SUM(F73:F74)</f>
        <v>11451</v>
      </c>
      <c r="G76" s="97"/>
      <c r="H76" s="156">
        <f>SUM(H73:H74)</f>
        <v>39861</v>
      </c>
      <c r="I76" s="160">
        <f>H76-H36</f>
        <v>0</v>
      </c>
    </row>
    <row r="77" ht="15.75" thickTop="1"/>
    <row r="78" spans="1:8" ht="15">
      <c r="A78" s="172" t="s">
        <v>127</v>
      </c>
      <c r="F78" s="183">
        <f>(F71-F16)/F67</f>
        <v>0.0528788650150583</v>
      </c>
      <c r="H78" s="183">
        <f>(H71-H16)/H67</f>
        <v>0.18566179853158563</v>
      </c>
    </row>
    <row r="100" spans="1:7" ht="15">
      <c r="A100" s="37"/>
      <c r="B100" s="63"/>
      <c r="C100" s="63"/>
      <c r="D100" s="64"/>
      <c r="E100" s="23"/>
      <c r="F100" s="157"/>
      <c r="G100" s="158"/>
    </row>
    <row r="101" spans="2:7" ht="15">
      <c r="B101" s="63"/>
      <c r="C101" s="63"/>
      <c r="D101" s="64"/>
      <c r="E101" s="23"/>
      <c r="F101" s="157"/>
      <c r="G101" s="158"/>
    </row>
    <row r="104" spans="6:7" ht="15">
      <c r="F104" s="54"/>
      <c r="G104" s="107"/>
    </row>
  </sheetData>
  <mergeCells count="8">
    <mergeCell ref="A1:H1"/>
    <mergeCell ref="A2:H2"/>
    <mergeCell ref="A5:H5"/>
    <mergeCell ref="A6:H6"/>
    <mergeCell ref="A53:H53"/>
    <mergeCell ref="A54:H54"/>
    <mergeCell ref="A57:H57"/>
    <mergeCell ref="A58:H58"/>
  </mergeCells>
  <printOptions/>
  <pageMargins left="0.8" right="0.8" top="1" bottom="0.4" header="0.5" footer="0.5"/>
  <pageSetup horizontalDpi="600" verticalDpi="600" orientation="portrait" paperSize="9" r:id="rId2"/>
  <rowBreaks count="1" manualBreakCount="1">
    <brk id="52" max="7" man="1"/>
  </rowBreaks>
  <drawing r:id="rId1"/>
</worksheet>
</file>

<file path=xl/worksheets/sheet3.xml><?xml version="1.0" encoding="utf-8"?>
<worksheet xmlns="http://schemas.openxmlformats.org/spreadsheetml/2006/main" xmlns:r="http://schemas.openxmlformats.org/officeDocument/2006/relationships">
  <dimension ref="A1:O49"/>
  <sheetViews>
    <sheetView zoomScaleSheetLayoutView="90" workbookViewId="0" topLeftCell="A7">
      <selection activeCell="F32" sqref="F32"/>
    </sheetView>
  </sheetViews>
  <sheetFormatPr defaultColWidth="9.00390625" defaultRowHeight="15.75"/>
  <cols>
    <col min="1" max="1" width="19.875" style="126" customWidth="1"/>
    <col min="2" max="2" width="6.75390625" style="126" customWidth="1"/>
    <col min="3" max="3" width="9.375" style="121" customWidth="1"/>
    <col min="4" max="4" width="9.625" style="121" customWidth="1"/>
    <col min="5" max="5" width="9.875" style="121" customWidth="1"/>
    <col min="6" max="6" width="11.25390625" style="121" customWidth="1"/>
    <col min="7" max="7" width="11.00390625" style="121" customWidth="1"/>
    <col min="8" max="16384" width="8.125" style="126" customWidth="1"/>
  </cols>
  <sheetData>
    <row r="1" spans="1:9" s="63" customFormat="1" ht="15.75">
      <c r="A1" s="180" t="s">
        <v>31</v>
      </c>
      <c r="B1" s="180"/>
      <c r="C1" s="180"/>
      <c r="D1" s="180"/>
      <c r="E1" s="180"/>
      <c r="F1" s="180"/>
      <c r="G1" s="180"/>
      <c r="H1" s="159"/>
      <c r="I1" s="119"/>
    </row>
    <row r="2" spans="1:9" s="63" customFormat="1" ht="15.75">
      <c r="A2" s="180" t="s">
        <v>0</v>
      </c>
      <c r="B2" s="180"/>
      <c r="C2" s="180"/>
      <c r="D2" s="180"/>
      <c r="E2" s="180"/>
      <c r="F2" s="180"/>
      <c r="G2" s="180"/>
      <c r="H2" s="159"/>
      <c r="I2" s="119"/>
    </row>
    <row r="3" spans="1:15" s="5" customFormat="1" ht="15">
      <c r="A3" s="120"/>
      <c r="B3" s="8"/>
      <c r="C3" s="121"/>
      <c r="D3" s="121"/>
      <c r="E3" s="121"/>
      <c r="F3" s="121"/>
      <c r="G3" s="10"/>
      <c r="I3" s="2"/>
      <c r="J3" s="2"/>
      <c r="K3" s="2"/>
      <c r="L3" s="2"/>
      <c r="M3" s="2"/>
      <c r="N3" s="2"/>
      <c r="O3" s="2"/>
    </row>
    <row r="4" spans="1:7" s="5" customFormat="1" ht="15">
      <c r="A4" s="122"/>
      <c r="B4" s="73"/>
      <c r="C4" s="121"/>
      <c r="D4" s="121"/>
      <c r="E4" s="121"/>
      <c r="F4" s="123"/>
      <c r="G4" s="121"/>
    </row>
    <row r="5" spans="1:7" s="5" customFormat="1" ht="15">
      <c r="A5" s="179" t="s">
        <v>29</v>
      </c>
      <c r="B5" s="179"/>
      <c r="C5" s="179"/>
      <c r="D5" s="179"/>
      <c r="E5" s="179"/>
      <c r="F5" s="179"/>
      <c r="G5" s="179"/>
    </row>
    <row r="6" spans="1:7" s="5" customFormat="1" ht="15">
      <c r="A6" s="179" t="s">
        <v>102</v>
      </c>
      <c r="B6" s="179"/>
      <c r="C6" s="179"/>
      <c r="D6" s="179"/>
      <c r="E6" s="179"/>
      <c r="F6" s="179"/>
      <c r="G6" s="179"/>
    </row>
    <row r="7" spans="1:7" s="5" customFormat="1" ht="15">
      <c r="A7" s="78"/>
      <c r="B7" s="124"/>
      <c r="C7" s="125"/>
      <c r="D7" s="125"/>
      <c r="E7" s="125"/>
      <c r="F7" s="125"/>
      <c r="G7" s="125"/>
    </row>
    <row r="8" spans="1:8" s="5" customFormat="1" ht="15">
      <c r="A8" s="7"/>
      <c r="B8" s="73"/>
      <c r="C8" s="121"/>
      <c r="D8" s="121"/>
      <c r="E8" s="121"/>
      <c r="F8" s="121"/>
      <c r="G8" s="121"/>
      <c r="H8" s="74"/>
    </row>
    <row r="9" spans="4:5" ht="15">
      <c r="D9" s="178" t="s">
        <v>18</v>
      </c>
      <c r="E9" s="178"/>
    </row>
    <row r="10" ht="15">
      <c r="E10" s="128" t="s">
        <v>75</v>
      </c>
    </row>
    <row r="11" spans="3:7" s="129" customFormat="1" ht="15">
      <c r="C11" s="128" t="s">
        <v>6</v>
      </c>
      <c r="D11" s="128" t="s">
        <v>6</v>
      </c>
      <c r="E11" s="128" t="s">
        <v>74</v>
      </c>
      <c r="F11" s="128" t="s">
        <v>49</v>
      </c>
      <c r="G11" s="121"/>
    </row>
    <row r="12" spans="3:7" s="129" customFormat="1" ht="15">
      <c r="C12" s="130" t="s">
        <v>8</v>
      </c>
      <c r="D12" s="130" t="s">
        <v>9</v>
      </c>
      <c r="E12" s="130" t="s">
        <v>10</v>
      </c>
      <c r="F12" s="130" t="s">
        <v>91</v>
      </c>
      <c r="G12" s="130" t="s">
        <v>7</v>
      </c>
    </row>
    <row r="13" spans="3:7" s="129" customFormat="1" ht="15">
      <c r="C13" s="121" t="s">
        <v>1</v>
      </c>
      <c r="D13" s="121" t="s">
        <v>1</v>
      </c>
      <c r="E13" s="121" t="s">
        <v>1</v>
      </c>
      <c r="F13" s="121" t="s">
        <v>1</v>
      </c>
      <c r="G13" s="121" t="s">
        <v>1</v>
      </c>
    </row>
    <row r="14" spans="3:7" s="129" customFormat="1" ht="15">
      <c r="C14" s="121"/>
      <c r="D14" s="121"/>
      <c r="E14" s="121"/>
      <c r="F14" s="121"/>
      <c r="G14" s="121"/>
    </row>
    <row r="15" spans="1:7" s="129" customFormat="1" ht="15">
      <c r="A15" s="129" t="s">
        <v>106</v>
      </c>
      <c r="C15" s="121"/>
      <c r="D15" s="121"/>
      <c r="E15" s="121"/>
      <c r="F15" s="121"/>
      <c r="G15" s="121"/>
    </row>
    <row r="16" spans="1:7" ht="6.75" customHeight="1">
      <c r="A16" s="96"/>
      <c r="B16" s="133"/>
      <c r="C16" s="109"/>
      <c r="D16" s="109"/>
      <c r="E16" s="109"/>
      <c r="F16" s="109"/>
      <c r="G16" s="109"/>
    </row>
    <row r="17" spans="1:8" ht="15">
      <c r="A17" s="126" t="s">
        <v>88</v>
      </c>
      <c r="B17" s="133"/>
      <c r="C17" s="109">
        <v>163033</v>
      </c>
      <c r="D17" s="109">
        <v>29807</v>
      </c>
      <c r="E17" s="109">
        <v>9350</v>
      </c>
      <c r="F17" s="109">
        <v>-133593</v>
      </c>
      <c r="G17" s="109">
        <v>68597</v>
      </c>
      <c r="H17" s="132"/>
    </row>
    <row r="18" spans="2:7" ht="15">
      <c r="B18" s="133"/>
      <c r="C18" s="109"/>
      <c r="D18" s="109"/>
      <c r="E18" s="109"/>
      <c r="F18" s="109"/>
      <c r="G18" s="109"/>
    </row>
    <row r="19" spans="1:8" ht="15">
      <c r="A19" s="126" t="s">
        <v>33</v>
      </c>
      <c r="B19" s="133"/>
      <c r="C19" s="57">
        <v>0</v>
      </c>
      <c r="D19" s="57">
        <v>0</v>
      </c>
      <c r="E19" s="57">
        <v>0</v>
      </c>
      <c r="F19" s="109">
        <f>-13040</f>
        <v>-13040</v>
      </c>
      <c r="G19" s="109">
        <f>SUM(C19:F19)</f>
        <v>-13040</v>
      </c>
      <c r="H19" s="135"/>
    </row>
    <row r="20" spans="2:7" ht="15">
      <c r="B20" s="133"/>
      <c r="C20" s="109"/>
      <c r="D20" s="109"/>
      <c r="E20" s="109"/>
      <c r="F20" s="136"/>
      <c r="G20" s="109"/>
    </row>
    <row r="21" spans="2:7" ht="6" customHeight="1">
      <c r="B21" s="133"/>
      <c r="C21" s="137"/>
      <c r="D21" s="137"/>
      <c r="E21" s="137"/>
      <c r="F21" s="137"/>
      <c r="G21" s="137"/>
    </row>
    <row r="22" spans="1:8" ht="15.75" thickBot="1">
      <c r="A22" s="126" t="s">
        <v>108</v>
      </c>
      <c r="B22" s="133"/>
      <c r="C22" s="131">
        <f>SUM(C17:C20)</f>
        <v>163033</v>
      </c>
      <c r="D22" s="131">
        <f>SUM(D17:D20)</f>
        <v>29807</v>
      </c>
      <c r="E22" s="131">
        <f>SUM(E17:E20)</f>
        <v>9350</v>
      </c>
      <c r="F22" s="131">
        <f>SUM(F17:F20)</f>
        <v>-146633</v>
      </c>
      <c r="G22" s="131">
        <f>SUM(G17:G20)</f>
        <v>55557</v>
      </c>
      <c r="H22" s="54"/>
    </row>
    <row r="23" spans="2:7" ht="15.75" thickTop="1">
      <c r="B23" s="133"/>
      <c r="C23" s="138"/>
      <c r="D23" s="138"/>
      <c r="E23" s="138"/>
      <c r="F23" s="138"/>
      <c r="G23" s="138"/>
    </row>
    <row r="24" spans="2:7" ht="15">
      <c r="B24" s="133"/>
      <c r="C24" s="138"/>
      <c r="D24" s="138"/>
      <c r="E24" s="138"/>
      <c r="F24" s="138"/>
      <c r="G24" s="138"/>
    </row>
    <row r="25" spans="1:7" s="129" customFormat="1" ht="15">
      <c r="A25" s="129" t="s">
        <v>107</v>
      </c>
      <c r="C25" s="121"/>
      <c r="D25" s="121"/>
      <c r="E25" s="121"/>
      <c r="F25" s="121"/>
      <c r="G25" s="121"/>
    </row>
    <row r="26" spans="1:7" ht="6.75" customHeight="1">
      <c r="A26" s="96"/>
      <c r="B26" s="133"/>
      <c r="C26" s="109"/>
      <c r="D26" s="109"/>
      <c r="E26" s="109"/>
      <c r="F26" s="109"/>
      <c r="G26" s="109"/>
    </row>
    <row r="27" spans="1:8" ht="15">
      <c r="A27" s="126" t="s">
        <v>98</v>
      </c>
      <c r="B27" s="133"/>
      <c r="C27" s="109">
        <v>163033</v>
      </c>
      <c r="D27" s="109">
        <v>29807</v>
      </c>
      <c r="E27" s="109">
        <v>9350</v>
      </c>
      <c r="F27" s="109">
        <v>-171120</v>
      </c>
      <c r="G27" s="109">
        <v>31070</v>
      </c>
      <c r="H27" s="132">
        <f>G27-'BS0305'!H71</f>
        <v>0</v>
      </c>
    </row>
    <row r="28" spans="2:7" ht="15">
      <c r="B28" s="133"/>
      <c r="C28" s="109"/>
      <c r="D28" s="109"/>
      <c r="E28" s="109"/>
      <c r="F28" s="109"/>
      <c r="G28" s="109"/>
    </row>
    <row r="29" spans="1:8" ht="15">
      <c r="A29" s="126" t="s">
        <v>33</v>
      </c>
      <c r="B29" s="133"/>
      <c r="C29" s="57">
        <v>0</v>
      </c>
      <c r="D29" s="57">
        <v>0</v>
      </c>
      <c r="E29" s="57">
        <v>0</v>
      </c>
      <c r="F29" s="109">
        <f>PNL0305!F25</f>
        <v>-21657</v>
      </c>
      <c r="G29" s="109">
        <f>SUM(C29:F29)</f>
        <v>-21657</v>
      </c>
      <c r="H29" s="135"/>
    </row>
    <row r="30" spans="2:7" ht="15">
      <c r="B30" s="133"/>
      <c r="C30" s="109"/>
      <c r="D30" s="109"/>
      <c r="E30" s="109"/>
      <c r="F30" s="136"/>
      <c r="G30" s="109"/>
    </row>
    <row r="31" spans="2:7" ht="6" customHeight="1">
      <c r="B31" s="133"/>
      <c r="C31" s="137"/>
      <c r="D31" s="137"/>
      <c r="E31" s="137"/>
      <c r="F31" s="137"/>
      <c r="G31" s="137"/>
    </row>
    <row r="32" spans="1:8" ht="15.75" thickBot="1">
      <c r="A32" s="126" t="s">
        <v>109</v>
      </c>
      <c r="B32" s="133"/>
      <c r="C32" s="131">
        <f>SUM(C27:C30)</f>
        <v>163033</v>
      </c>
      <c r="D32" s="131">
        <f>SUM(D27:D30)</f>
        <v>29807</v>
      </c>
      <c r="E32" s="131">
        <f>SUM(E27:E30)</f>
        <v>9350</v>
      </c>
      <c r="F32" s="131">
        <f>SUM(F27:F30)</f>
        <v>-192777</v>
      </c>
      <c r="G32" s="131">
        <f>SUM(G27:G30)</f>
        <v>9413</v>
      </c>
      <c r="H32" s="54">
        <f>G32-'BS0305'!F71</f>
        <v>0</v>
      </c>
    </row>
    <row r="33" spans="2:7" ht="15.75" thickTop="1">
      <c r="B33" s="133"/>
      <c r="C33" s="138"/>
      <c r="D33" s="138"/>
      <c r="E33" s="138"/>
      <c r="F33" s="138"/>
      <c r="G33" s="138"/>
    </row>
    <row r="39" ht="15">
      <c r="E39" s="139"/>
    </row>
    <row r="40" spans="2:7" s="5" customFormat="1" ht="15">
      <c r="B40" s="116"/>
      <c r="C40" s="121"/>
      <c r="D40" s="121"/>
      <c r="E40" s="121"/>
      <c r="F40" s="121"/>
      <c r="G40" s="121"/>
    </row>
    <row r="41" spans="1:7" s="5" customFormat="1" ht="15">
      <c r="A41" s="126"/>
      <c r="B41" s="116"/>
      <c r="C41" s="121"/>
      <c r="D41" s="121"/>
      <c r="E41" s="121"/>
      <c r="F41" s="121"/>
      <c r="G41" s="121"/>
    </row>
    <row r="46" ht="15">
      <c r="E46" s="139"/>
    </row>
    <row r="47" ht="15">
      <c r="A47" s="5"/>
    </row>
    <row r="48" ht="15">
      <c r="A48" s="37"/>
    </row>
    <row r="49" ht="15">
      <c r="A49" s="5"/>
    </row>
  </sheetData>
  <mergeCells count="5">
    <mergeCell ref="D9:E9"/>
    <mergeCell ref="A5:G5"/>
    <mergeCell ref="A6:G6"/>
    <mergeCell ref="A1:G1"/>
    <mergeCell ref="A2:G2"/>
  </mergeCells>
  <printOptions/>
  <pageMargins left="0.8" right="0.56" top="1" bottom="0.4"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V624"/>
  <sheetViews>
    <sheetView zoomScaleSheetLayoutView="75" workbookViewId="0" topLeftCell="A40">
      <selection activeCell="I28" sqref="I28"/>
    </sheetView>
  </sheetViews>
  <sheetFormatPr defaultColWidth="9.00390625" defaultRowHeight="15.75"/>
  <cols>
    <col min="1" max="1" width="3.875" style="5" customWidth="1"/>
    <col min="2" max="2" width="8.00390625" style="5" customWidth="1"/>
    <col min="3" max="3" width="9.75390625" style="5" customWidth="1"/>
    <col min="4" max="4" width="8.75390625" style="5" customWidth="1"/>
    <col min="5" max="5" width="9.75390625" style="5" customWidth="1"/>
    <col min="6" max="6" width="17.00390625" style="5" customWidth="1"/>
    <col min="7" max="7" width="13.25390625" style="5" customWidth="1"/>
    <col min="8" max="8" width="1.75390625" style="47" customWidth="1"/>
    <col min="9" max="9" width="13.25390625" style="5" customWidth="1"/>
    <col min="10" max="10" width="19.25390625" style="5" hidden="1" customWidth="1"/>
    <col min="11" max="16384" width="8.00390625" style="5" customWidth="1"/>
  </cols>
  <sheetData>
    <row r="1" spans="1:9" ht="15">
      <c r="A1" s="176" t="s">
        <v>31</v>
      </c>
      <c r="B1" s="176"/>
      <c r="C1" s="176"/>
      <c r="D1" s="176"/>
      <c r="E1" s="176"/>
      <c r="F1" s="176"/>
      <c r="G1" s="176"/>
      <c r="H1" s="176"/>
      <c r="I1" s="176"/>
    </row>
    <row r="2" spans="1:9" ht="15">
      <c r="A2" s="177" t="s">
        <v>0</v>
      </c>
      <c r="B2" s="177"/>
      <c r="C2" s="177"/>
      <c r="D2" s="177"/>
      <c r="E2" s="177"/>
      <c r="F2" s="177"/>
      <c r="G2" s="177"/>
      <c r="H2" s="177"/>
      <c r="I2" s="177"/>
    </row>
    <row r="3" spans="1:16" ht="15">
      <c r="A3" s="7"/>
      <c r="B3" s="8"/>
      <c r="C3" s="2"/>
      <c r="D3" s="2"/>
      <c r="E3" s="2"/>
      <c r="G3" s="71"/>
      <c r="H3" s="71"/>
      <c r="I3" s="10"/>
      <c r="J3" s="2"/>
      <c r="K3" s="2"/>
      <c r="L3" s="2"/>
      <c r="M3" s="2"/>
      <c r="N3" s="2"/>
      <c r="O3" s="2"/>
      <c r="P3" s="2"/>
    </row>
    <row r="4" spans="1:9" ht="15">
      <c r="A4" s="72"/>
      <c r="B4" s="73"/>
      <c r="C4" s="74"/>
      <c r="D4" s="74"/>
      <c r="E4" s="74"/>
      <c r="F4" s="74"/>
      <c r="G4" s="75"/>
      <c r="H4" s="75"/>
      <c r="I4" s="76"/>
    </row>
    <row r="5" spans="1:9" s="37" customFormat="1" ht="15">
      <c r="A5" s="179" t="s">
        <v>30</v>
      </c>
      <c r="B5" s="179"/>
      <c r="C5" s="179"/>
      <c r="D5" s="179"/>
      <c r="E5" s="179"/>
      <c r="F5" s="179"/>
      <c r="G5" s="179"/>
      <c r="H5" s="179"/>
      <c r="I5" s="179"/>
    </row>
    <row r="6" spans="1:9" s="37" customFormat="1" ht="15">
      <c r="A6" s="179" t="s">
        <v>102</v>
      </c>
      <c r="B6" s="179"/>
      <c r="C6" s="179"/>
      <c r="D6" s="179"/>
      <c r="E6" s="179"/>
      <c r="F6" s="179"/>
      <c r="G6" s="179"/>
      <c r="H6" s="179"/>
      <c r="I6" s="179"/>
    </row>
    <row r="7" spans="1:8" ht="15">
      <c r="A7" s="78"/>
      <c r="B7" s="73"/>
      <c r="C7" s="74"/>
      <c r="D7" s="74"/>
      <c r="E7" s="74"/>
      <c r="F7" s="74"/>
      <c r="G7" s="74"/>
      <c r="H7" s="79"/>
    </row>
    <row r="8" spans="7:10" ht="15">
      <c r="G8" s="181" t="s">
        <v>110</v>
      </c>
      <c r="H8" s="182"/>
      <c r="I8" s="182"/>
      <c r="J8" s="80" t="s">
        <v>5</v>
      </c>
    </row>
    <row r="9" spans="7:10" ht="15">
      <c r="G9" s="17" t="s">
        <v>103</v>
      </c>
      <c r="H9" s="81"/>
      <c r="I9" s="17" t="s">
        <v>104</v>
      </c>
      <c r="J9" s="82">
        <v>36341</v>
      </c>
    </row>
    <row r="10" spans="7:10" ht="15">
      <c r="G10" s="76" t="s">
        <v>1</v>
      </c>
      <c r="H10" s="83"/>
      <c r="I10" s="76" t="s">
        <v>1</v>
      </c>
      <c r="J10" s="26" t="s">
        <v>1</v>
      </c>
    </row>
    <row r="11" ht="15">
      <c r="A11" s="5" t="s">
        <v>93</v>
      </c>
    </row>
    <row r="13" spans="1:22" s="88" customFormat="1" ht="15">
      <c r="A13" s="84" t="s">
        <v>56</v>
      </c>
      <c r="B13" s="85"/>
      <c r="C13" s="84"/>
      <c r="D13" s="86"/>
      <c r="E13" s="86"/>
      <c r="F13" s="86"/>
      <c r="G13" s="87">
        <v>-23107</v>
      </c>
      <c r="H13" s="86"/>
      <c r="I13" s="87">
        <v>-13920</v>
      </c>
      <c r="J13" s="86"/>
      <c r="K13" s="86"/>
      <c r="L13" s="86"/>
      <c r="M13" s="86"/>
      <c r="N13" s="86"/>
      <c r="O13" s="86"/>
      <c r="P13" s="86"/>
      <c r="Q13" s="86"/>
      <c r="R13" s="86"/>
      <c r="S13" s="86"/>
      <c r="T13" s="86"/>
      <c r="U13" s="86"/>
      <c r="V13" s="86"/>
    </row>
    <row r="14" spans="1:22" s="94" customFormat="1" ht="15">
      <c r="A14" s="89" t="s">
        <v>90</v>
      </c>
      <c r="B14" s="85"/>
      <c r="C14" s="90"/>
      <c r="D14" s="91"/>
      <c r="E14" s="91"/>
      <c r="F14" s="91"/>
      <c r="G14" s="92"/>
      <c r="H14" s="91"/>
      <c r="I14" s="92"/>
      <c r="J14" s="91"/>
      <c r="K14" s="91"/>
      <c r="L14" s="91"/>
      <c r="M14" s="91"/>
      <c r="N14" s="91"/>
      <c r="O14" s="91"/>
      <c r="P14" s="91"/>
      <c r="Q14" s="91"/>
      <c r="R14" s="91"/>
      <c r="S14" s="91"/>
      <c r="T14" s="91"/>
      <c r="U14" s="91"/>
      <c r="V14" s="91"/>
    </row>
    <row r="15" spans="1:22" s="94" customFormat="1" ht="15">
      <c r="A15" s="89" t="s">
        <v>118</v>
      </c>
      <c r="B15" s="85"/>
      <c r="C15" s="90"/>
      <c r="D15" s="91"/>
      <c r="E15" s="91"/>
      <c r="F15" s="91"/>
      <c r="G15" s="92">
        <v>9</v>
      </c>
      <c r="H15" s="91"/>
      <c r="I15" s="92">
        <v>0</v>
      </c>
      <c r="J15" s="91"/>
      <c r="K15" s="91"/>
      <c r="L15" s="91"/>
      <c r="M15" s="91"/>
      <c r="N15" s="91"/>
      <c r="O15" s="91"/>
      <c r="P15" s="91"/>
      <c r="Q15" s="91"/>
      <c r="R15" s="91"/>
      <c r="S15" s="91"/>
      <c r="T15" s="91"/>
      <c r="U15" s="91"/>
      <c r="V15" s="91"/>
    </row>
    <row r="16" spans="1:22" s="94" customFormat="1" ht="15">
      <c r="A16" s="89" t="s">
        <v>119</v>
      </c>
      <c r="B16" s="85"/>
      <c r="C16" s="90"/>
      <c r="D16" s="91"/>
      <c r="E16" s="91"/>
      <c r="F16" s="91"/>
      <c r="G16" s="92">
        <v>8242</v>
      </c>
      <c r="H16" s="91"/>
      <c r="I16" s="92">
        <f>9179</f>
        <v>9179</v>
      </c>
      <c r="J16" s="91"/>
      <c r="K16" s="91"/>
      <c r="L16" s="91"/>
      <c r="M16" s="91"/>
      <c r="N16" s="91"/>
      <c r="O16" s="91"/>
      <c r="P16" s="91"/>
      <c r="Q16" s="91"/>
      <c r="R16" s="91"/>
      <c r="S16" s="91"/>
      <c r="T16" s="91"/>
      <c r="U16" s="91"/>
      <c r="V16" s="91"/>
    </row>
    <row r="17" spans="1:22" s="94" customFormat="1" ht="15">
      <c r="A17" s="89" t="s">
        <v>120</v>
      </c>
      <c r="B17" s="85"/>
      <c r="C17" s="90"/>
      <c r="D17" s="91"/>
      <c r="E17" s="91"/>
      <c r="F17" s="91"/>
      <c r="G17" s="92">
        <v>0</v>
      </c>
      <c r="H17" s="91"/>
      <c r="I17" s="92">
        <v>-100</v>
      </c>
      <c r="J17" s="91"/>
      <c r="K17" s="91"/>
      <c r="L17" s="91"/>
      <c r="M17" s="91"/>
      <c r="N17" s="91"/>
      <c r="O17" s="91"/>
      <c r="P17" s="91"/>
      <c r="Q17" s="91"/>
      <c r="R17" s="91"/>
      <c r="S17" s="91"/>
      <c r="T17" s="91"/>
      <c r="U17" s="91"/>
      <c r="V17" s="91"/>
    </row>
    <row r="18" spans="1:22" s="94" customFormat="1" ht="15">
      <c r="A18" s="89" t="s">
        <v>121</v>
      </c>
      <c r="B18" s="85"/>
      <c r="C18" s="90"/>
      <c r="D18" s="91"/>
      <c r="E18" s="91"/>
      <c r="F18" s="91"/>
      <c r="G18" s="92">
        <v>2685</v>
      </c>
      <c r="H18" s="91"/>
      <c r="I18" s="92">
        <v>2555</v>
      </c>
      <c r="J18" s="91"/>
      <c r="K18" s="91"/>
      <c r="L18" s="91"/>
      <c r="M18" s="91"/>
      <c r="N18" s="91"/>
      <c r="O18" s="91"/>
      <c r="P18" s="91"/>
      <c r="Q18" s="91"/>
      <c r="R18" s="91"/>
      <c r="S18" s="91"/>
      <c r="T18" s="91"/>
      <c r="U18" s="91"/>
      <c r="V18" s="91"/>
    </row>
    <row r="19" spans="1:22" s="94" customFormat="1" ht="15">
      <c r="A19" s="89" t="s">
        <v>124</v>
      </c>
      <c r="B19" s="85"/>
      <c r="C19" s="90"/>
      <c r="D19" s="91"/>
      <c r="E19" s="91"/>
      <c r="F19" s="91"/>
      <c r="G19" s="92">
        <v>5000</v>
      </c>
      <c r="H19" s="91"/>
      <c r="I19" s="92">
        <v>0</v>
      </c>
      <c r="J19" s="91"/>
      <c r="K19" s="91"/>
      <c r="L19" s="91"/>
      <c r="M19" s="91"/>
      <c r="N19" s="91"/>
      <c r="O19" s="91"/>
      <c r="P19" s="91"/>
      <c r="Q19" s="91"/>
      <c r="R19" s="91"/>
      <c r="S19" s="91"/>
      <c r="T19" s="91"/>
      <c r="U19" s="91"/>
      <c r="V19" s="91"/>
    </row>
    <row r="20" spans="1:22" s="94" customFormat="1" ht="15">
      <c r="A20" s="89" t="s">
        <v>125</v>
      </c>
      <c r="B20" s="85"/>
      <c r="C20" s="90"/>
      <c r="D20" s="91"/>
      <c r="E20" s="91"/>
      <c r="F20" s="91"/>
      <c r="G20" s="168">
        <v>3000</v>
      </c>
      <c r="H20" s="91"/>
      <c r="I20" s="168">
        <v>0</v>
      </c>
      <c r="J20" s="91"/>
      <c r="K20" s="91"/>
      <c r="L20" s="91"/>
      <c r="M20" s="91"/>
      <c r="N20" s="91"/>
      <c r="O20" s="91"/>
      <c r="P20" s="91"/>
      <c r="Q20" s="91"/>
      <c r="R20" s="91"/>
      <c r="S20" s="91"/>
      <c r="T20" s="91"/>
      <c r="U20" s="91"/>
      <c r="V20" s="91"/>
    </row>
    <row r="21" spans="1:9" ht="15" customHeight="1">
      <c r="A21" s="95"/>
      <c r="E21" s="26"/>
      <c r="F21" s="97"/>
      <c r="G21" s="164"/>
      <c r="H21" s="97"/>
      <c r="I21" s="97"/>
    </row>
    <row r="22" spans="1:22" s="94" customFormat="1" ht="15">
      <c r="A22" s="90" t="s">
        <v>99</v>
      </c>
      <c r="B22" s="99"/>
      <c r="C22" s="100"/>
      <c r="D22" s="91"/>
      <c r="E22" s="91"/>
      <c r="F22" s="91"/>
      <c r="G22" s="92">
        <f>SUM(G13:G20)</f>
        <v>-4171</v>
      </c>
      <c r="H22" s="91"/>
      <c r="I22" s="92">
        <f>SUM(I13:I20)</f>
        <v>-2286</v>
      </c>
      <c r="J22" s="91"/>
      <c r="K22" s="91"/>
      <c r="L22" s="91"/>
      <c r="M22" s="91"/>
      <c r="N22" s="91"/>
      <c r="O22" s="91"/>
      <c r="P22" s="91"/>
      <c r="Q22" s="91"/>
      <c r="R22" s="91"/>
      <c r="S22" s="91"/>
      <c r="T22" s="91"/>
      <c r="U22" s="91"/>
      <c r="V22" s="91"/>
    </row>
    <row r="23" spans="1:22" s="94" customFormat="1" ht="15">
      <c r="A23" s="90" t="s">
        <v>76</v>
      </c>
      <c r="B23" s="99"/>
      <c r="C23" s="101"/>
      <c r="D23" s="91"/>
      <c r="E23" s="91"/>
      <c r="F23" s="91"/>
      <c r="G23" s="92">
        <v>250</v>
      </c>
      <c r="H23" s="91"/>
      <c r="I23" s="92">
        <v>5029</v>
      </c>
      <c r="J23" s="91"/>
      <c r="K23" s="91"/>
      <c r="L23" s="91"/>
      <c r="M23" s="91"/>
      <c r="N23" s="91"/>
      <c r="O23" s="91"/>
      <c r="P23" s="91"/>
      <c r="Q23" s="91"/>
      <c r="R23" s="91"/>
      <c r="S23" s="91"/>
      <c r="T23" s="91"/>
      <c r="U23" s="91"/>
      <c r="V23" s="91"/>
    </row>
    <row r="24" spans="1:22" s="94" customFormat="1" ht="15">
      <c r="A24" s="90" t="s">
        <v>77</v>
      </c>
      <c r="B24" s="99"/>
      <c r="C24" s="101"/>
      <c r="D24" s="91"/>
      <c r="E24" s="91"/>
      <c r="F24" s="91"/>
      <c r="G24" s="92">
        <v>8509</v>
      </c>
      <c r="H24" s="91"/>
      <c r="I24" s="92">
        <f>-549</f>
        <v>-549</v>
      </c>
      <c r="J24" s="91"/>
      <c r="K24" s="91"/>
      <c r="L24" s="91"/>
      <c r="M24" s="91"/>
      <c r="N24" s="91"/>
      <c r="O24" s="91"/>
      <c r="P24" s="91"/>
      <c r="Q24" s="91"/>
      <c r="R24" s="91"/>
      <c r="S24" s="91"/>
      <c r="T24" s="91"/>
      <c r="U24" s="91"/>
      <c r="V24" s="91"/>
    </row>
    <row r="25" spans="1:22" s="94" customFormat="1" ht="15">
      <c r="A25" s="90" t="s">
        <v>78</v>
      </c>
      <c r="B25" s="99"/>
      <c r="C25" s="101"/>
      <c r="D25" s="91"/>
      <c r="E25" s="91"/>
      <c r="F25" s="91"/>
      <c r="G25" s="168">
        <v>-1998</v>
      </c>
      <c r="H25" s="91"/>
      <c r="I25" s="168">
        <v>4825</v>
      </c>
      <c r="J25" s="91"/>
      <c r="K25" s="91"/>
      <c r="L25" s="91"/>
      <c r="M25" s="91"/>
      <c r="N25" s="91"/>
      <c r="O25" s="91"/>
      <c r="P25" s="91"/>
      <c r="Q25" s="91"/>
      <c r="R25" s="91"/>
      <c r="S25" s="91"/>
      <c r="T25" s="91"/>
      <c r="U25" s="91"/>
      <c r="V25" s="91"/>
    </row>
    <row r="26" spans="1:22" s="94" customFormat="1" ht="15">
      <c r="A26" s="90" t="s">
        <v>66</v>
      </c>
      <c r="B26" s="99"/>
      <c r="C26" s="100"/>
      <c r="D26" s="91"/>
      <c r="E26" s="91"/>
      <c r="F26" s="91"/>
      <c r="G26" s="92">
        <f>SUM(G22:G25)</f>
        <v>2590</v>
      </c>
      <c r="H26" s="91"/>
      <c r="I26" s="92">
        <f>SUM(I22:I25)</f>
        <v>7019</v>
      </c>
      <c r="J26" s="91"/>
      <c r="K26" s="91"/>
      <c r="L26" s="91"/>
      <c r="M26" s="91"/>
      <c r="N26" s="91"/>
      <c r="O26" s="91"/>
      <c r="P26" s="91"/>
      <c r="Q26" s="91"/>
      <c r="R26" s="91"/>
      <c r="S26" s="91"/>
      <c r="T26" s="91"/>
      <c r="U26" s="91"/>
      <c r="V26" s="91"/>
    </row>
    <row r="27" spans="1:22" s="94" customFormat="1" ht="15">
      <c r="A27" s="90" t="s">
        <v>67</v>
      </c>
      <c r="B27" s="99"/>
      <c r="C27" s="101"/>
      <c r="D27" s="91"/>
      <c r="E27" s="91"/>
      <c r="F27" s="91"/>
      <c r="G27" s="92">
        <v>-2089</v>
      </c>
      <c r="H27" s="91"/>
      <c r="I27" s="92">
        <v>-5076</v>
      </c>
      <c r="J27" s="91"/>
      <c r="K27" s="91"/>
      <c r="L27" s="91"/>
      <c r="M27" s="91"/>
      <c r="N27" s="91"/>
      <c r="O27" s="91"/>
      <c r="P27" s="91"/>
      <c r="Q27" s="91"/>
      <c r="R27" s="91"/>
      <c r="S27" s="91"/>
      <c r="T27" s="91"/>
      <c r="U27" s="91"/>
      <c r="V27" s="91"/>
    </row>
    <row r="28" spans="1:22" s="94" customFormat="1" ht="15">
      <c r="A28" s="90" t="s">
        <v>79</v>
      </c>
      <c r="B28" s="99"/>
      <c r="C28" s="100"/>
      <c r="D28" s="91"/>
      <c r="E28" s="91"/>
      <c r="F28" s="91"/>
      <c r="G28" s="102">
        <f>SUM(G26:G27)</f>
        <v>501</v>
      </c>
      <c r="H28" s="91"/>
      <c r="I28" s="102">
        <f>SUM(I26:I27)</f>
        <v>1943</v>
      </c>
      <c r="J28" s="91"/>
      <c r="K28" s="91"/>
      <c r="L28" s="91"/>
      <c r="M28" s="91"/>
      <c r="N28" s="91"/>
      <c r="O28" s="91"/>
      <c r="P28" s="91"/>
      <c r="Q28" s="91"/>
      <c r="R28" s="91"/>
      <c r="S28" s="91"/>
      <c r="T28" s="91"/>
      <c r="U28" s="91"/>
      <c r="V28" s="91"/>
    </row>
    <row r="29" spans="1:22" s="94" customFormat="1" ht="15">
      <c r="A29" s="90"/>
      <c r="B29" s="99"/>
      <c r="C29" s="103"/>
      <c r="D29" s="91"/>
      <c r="E29" s="91"/>
      <c r="F29" s="91"/>
      <c r="G29" s="92"/>
      <c r="H29" s="91"/>
      <c r="I29" s="92"/>
      <c r="J29" s="91"/>
      <c r="K29" s="91"/>
      <c r="L29" s="91"/>
      <c r="M29" s="91"/>
      <c r="N29" s="91"/>
      <c r="O29" s="91"/>
      <c r="P29" s="91"/>
      <c r="Q29" s="91"/>
      <c r="R29" s="91"/>
      <c r="S29" s="91"/>
      <c r="T29" s="91"/>
      <c r="U29" s="91"/>
      <c r="V29" s="91"/>
    </row>
    <row r="30" spans="1:22" s="94" customFormat="1" ht="15">
      <c r="A30" s="90" t="s">
        <v>122</v>
      </c>
      <c r="B30" s="99"/>
      <c r="C30" s="103"/>
      <c r="D30" s="91"/>
      <c r="E30" s="91"/>
      <c r="F30" s="91"/>
      <c r="G30" s="92"/>
      <c r="H30" s="91"/>
      <c r="I30" s="92"/>
      <c r="J30" s="91"/>
      <c r="K30" s="91"/>
      <c r="L30" s="91"/>
      <c r="M30" s="91"/>
      <c r="N30" s="91"/>
      <c r="O30" s="91"/>
      <c r="P30" s="91"/>
      <c r="Q30" s="91"/>
      <c r="R30" s="91"/>
      <c r="S30" s="91"/>
      <c r="T30" s="91"/>
      <c r="U30" s="91"/>
      <c r="V30" s="91"/>
    </row>
    <row r="31" spans="1:22" s="94" customFormat="1" ht="15">
      <c r="A31" s="90"/>
      <c r="B31" s="99"/>
      <c r="C31" s="103"/>
      <c r="D31" s="91"/>
      <c r="E31" s="91"/>
      <c r="F31" s="91"/>
      <c r="G31" s="92"/>
      <c r="H31" s="91"/>
      <c r="I31" s="92"/>
      <c r="J31" s="91"/>
      <c r="K31" s="91"/>
      <c r="L31" s="91"/>
      <c r="M31" s="91"/>
      <c r="N31" s="91"/>
      <c r="O31" s="91"/>
      <c r="P31" s="91"/>
      <c r="Q31" s="91"/>
      <c r="R31" s="91"/>
      <c r="S31" s="91"/>
      <c r="T31" s="91"/>
      <c r="U31" s="91"/>
      <c r="V31" s="91"/>
    </row>
    <row r="32" spans="1:22" s="94" customFormat="1" ht="15">
      <c r="A32" s="90" t="s">
        <v>68</v>
      </c>
      <c r="B32" s="99"/>
      <c r="C32" s="101"/>
      <c r="D32" s="91"/>
      <c r="E32" s="91"/>
      <c r="F32" s="91"/>
      <c r="G32" s="92">
        <f>-18</f>
        <v>-18</v>
      </c>
      <c r="H32" s="91"/>
      <c r="I32" s="92">
        <f>-609</f>
        <v>-609</v>
      </c>
      <c r="J32" s="91"/>
      <c r="K32" s="91"/>
      <c r="L32" s="91"/>
      <c r="M32" s="91"/>
      <c r="N32" s="91"/>
      <c r="O32" s="91"/>
      <c r="P32" s="91"/>
      <c r="Q32" s="91"/>
      <c r="R32" s="91"/>
      <c r="S32" s="91"/>
      <c r="T32" s="91"/>
      <c r="U32" s="91"/>
      <c r="V32" s="91"/>
    </row>
    <row r="33" spans="1:22" s="94" customFormat="1" ht="15">
      <c r="A33" s="90" t="s">
        <v>111</v>
      </c>
      <c r="B33" s="99"/>
      <c r="C33" s="101"/>
      <c r="D33" s="91"/>
      <c r="E33" s="91"/>
      <c r="F33" s="91"/>
      <c r="G33" s="168">
        <v>0</v>
      </c>
      <c r="H33" s="91"/>
      <c r="I33" s="168">
        <v>1010</v>
      </c>
      <c r="J33" s="91"/>
      <c r="K33" s="91"/>
      <c r="L33" s="91"/>
      <c r="M33" s="91"/>
      <c r="N33" s="91"/>
      <c r="O33" s="91"/>
      <c r="P33" s="91"/>
      <c r="Q33" s="91"/>
      <c r="R33" s="91"/>
      <c r="S33" s="91"/>
      <c r="T33" s="91"/>
      <c r="U33" s="91"/>
      <c r="V33" s="91"/>
    </row>
    <row r="34" spans="1:22" s="94" customFormat="1" ht="15">
      <c r="A34" s="90" t="s">
        <v>126</v>
      </c>
      <c r="B34" s="99"/>
      <c r="C34" s="100"/>
      <c r="D34" s="103"/>
      <c r="E34" s="103"/>
      <c r="F34" s="91"/>
      <c r="G34" s="168">
        <f>SUM(G32:G33)</f>
        <v>-18</v>
      </c>
      <c r="H34" s="91"/>
      <c r="I34" s="168">
        <f>SUM(I32:I33)</f>
        <v>401</v>
      </c>
      <c r="J34" s="91"/>
      <c r="K34" s="91"/>
      <c r="L34" s="91"/>
      <c r="M34" s="91"/>
      <c r="N34" s="91"/>
      <c r="O34" s="91"/>
      <c r="P34" s="91"/>
      <c r="Q34" s="91"/>
      <c r="R34" s="91"/>
      <c r="S34" s="91"/>
      <c r="T34" s="91"/>
      <c r="U34" s="91"/>
      <c r="V34" s="91"/>
    </row>
    <row r="35" spans="1:22" s="94" customFormat="1" ht="15">
      <c r="A35" s="90"/>
      <c r="B35" s="99"/>
      <c r="C35" s="103"/>
      <c r="D35" s="91"/>
      <c r="E35" s="91"/>
      <c r="F35" s="91"/>
      <c r="G35" s="92"/>
      <c r="H35" s="91"/>
      <c r="I35" s="92"/>
      <c r="J35" s="91"/>
      <c r="K35" s="91"/>
      <c r="L35" s="91"/>
      <c r="M35" s="91"/>
      <c r="N35" s="91"/>
      <c r="O35" s="91"/>
      <c r="P35" s="91"/>
      <c r="Q35" s="91"/>
      <c r="R35" s="91"/>
      <c r="S35" s="91"/>
      <c r="T35" s="91"/>
      <c r="U35" s="91"/>
      <c r="V35" s="91"/>
    </row>
    <row r="36" spans="1:22" s="94" customFormat="1" ht="15">
      <c r="A36" s="90" t="s">
        <v>123</v>
      </c>
      <c r="B36" s="99"/>
      <c r="C36" s="103"/>
      <c r="D36" s="91"/>
      <c r="E36" s="91"/>
      <c r="F36" s="91"/>
      <c r="G36" s="92"/>
      <c r="H36" s="91"/>
      <c r="I36" s="92"/>
      <c r="J36" s="91"/>
      <c r="K36" s="91"/>
      <c r="L36" s="91"/>
      <c r="M36" s="91"/>
      <c r="N36" s="91"/>
      <c r="O36" s="91"/>
      <c r="P36" s="91"/>
      <c r="Q36" s="91"/>
      <c r="R36" s="91"/>
      <c r="S36" s="91"/>
      <c r="T36" s="91"/>
      <c r="U36" s="91"/>
      <c r="V36" s="91"/>
    </row>
    <row r="37" spans="1:22" s="94" customFormat="1" ht="15">
      <c r="A37" s="90"/>
      <c r="B37" s="99"/>
      <c r="C37" s="103"/>
      <c r="D37" s="91"/>
      <c r="E37" s="91"/>
      <c r="F37" s="91"/>
      <c r="G37" s="92"/>
      <c r="H37" s="91"/>
      <c r="I37" s="92"/>
      <c r="J37" s="91"/>
      <c r="K37" s="91"/>
      <c r="L37" s="91"/>
      <c r="M37" s="91"/>
      <c r="N37" s="91"/>
      <c r="O37" s="91"/>
      <c r="P37" s="91"/>
      <c r="Q37" s="91"/>
      <c r="R37" s="91"/>
      <c r="S37" s="91"/>
      <c r="T37" s="91"/>
      <c r="U37" s="91"/>
      <c r="V37" s="91"/>
    </row>
    <row r="38" spans="1:22" s="94" customFormat="1" ht="15">
      <c r="A38" s="90" t="s">
        <v>80</v>
      </c>
      <c r="B38" s="99"/>
      <c r="C38" s="101"/>
      <c r="D38" s="91"/>
      <c r="E38" s="91"/>
      <c r="F38" s="91"/>
      <c r="G38" s="92">
        <f>-1221</f>
        <v>-1221</v>
      </c>
      <c r="H38" s="91"/>
      <c r="I38" s="92">
        <v>-819</v>
      </c>
      <c r="J38" s="91"/>
      <c r="K38" s="91"/>
      <c r="L38" s="91"/>
      <c r="M38" s="91"/>
      <c r="N38" s="91"/>
      <c r="O38" s="91"/>
      <c r="P38" s="91"/>
      <c r="Q38" s="91"/>
      <c r="R38" s="91"/>
      <c r="S38" s="91"/>
      <c r="T38" s="91"/>
      <c r="U38" s="91"/>
      <c r="V38" s="91"/>
    </row>
    <row r="39" spans="1:22" s="94" customFormat="1" ht="15">
      <c r="A39" s="90" t="s">
        <v>69</v>
      </c>
      <c r="B39" s="99"/>
      <c r="C39" s="101"/>
      <c r="D39" s="91"/>
      <c r="E39" s="91"/>
      <c r="F39" s="91"/>
      <c r="G39" s="92">
        <v>50</v>
      </c>
      <c r="H39" s="91"/>
      <c r="I39" s="92">
        <f>-11</f>
        <v>-11</v>
      </c>
      <c r="J39" s="91"/>
      <c r="K39" s="91"/>
      <c r="L39" s="91"/>
      <c r="M39" s="91"/>
      <c r="N39" s="91"/>
      <c r="O39" s="91"/>
      <c r="P39" s="91"/>
      <c r="Q39" s="91"/>
      <c r="R39" s="91"/>
      <c r="S39" s="91"/>
      <c r="T39" s="91"/>
      <c r="U39" s="91"/>
      <c r="V39" s="91"/>
    </row>
    <row r="40" spans="1:22" s="94" customFormat="1" ht="15">
      <c r="A40" s="90" t="s">
        <v>100</v>
      </c>
      <c r="B40" s="99"/>
      <c r="C40" s="101"/>
      <c r="D40" s="91"/>
      <c r="E40" s="91"/>
      <c r="F40" s="91"/>
      <c r="G40" s="92">
        <v>0</v>
      </c>
      <c r="H40" s="91"/>
      <c r="I40" s="92">
        <v>-76</v>
      </c>
      <c r="J40" s="91"/>
      <c r="K40" s="91"/>
      <c r="L40" s="91"/>
      <c r="M40" s="91"/>
      <c r="N40" s="91"/>
      <c r="O40" s="91"/>
      <c r="P40" s="91"/>
      <c r="Q40" s="91"/>
      <c r="R40" s="91"/>
      <c r="S40" s="91"/>
      <c r="T40" s="91"/>
      <c r="U40" s="91"/>
      <c r="V40" s="91"/>
    </row>
    <row r="41" spans="1:22" s="94" customFormat="1" ht="15">
      <c r="A41" s="90" t="s">
        <v>81</v>
      </c>
      <c r="B41" s="93"/>
      <c r="C41" s="101"/>
      <c r="D41" s="91"/>
      <c r="E41" s="91"/>
      <c r="F41" s="91"/>
      <c r="G41" s="92">
        <v>0</v>
      </c>
      <c r="H41" s="91"/>
      <c r="I41" s="92">
        <f>-1362</f>
        <v>-1362</v>
      </c>
      <c r="J41" s="91"/>
      <c r="K41" s="91"/>
      <c r="L41" s="91"/>
      <c r="M41" s="91"/>
      <c r="N41" s="91"/>
      <c r="O41" s="91"/>
      <c r="P41" s="91"/>
      <c r="Q41" s="91"/>
      <c r="R41" s="91"/>
      <c r="S41" s="91"/>
      <c r="T41" s="91"/>
      <c r="U41" s="91"/>
      <c r="V41" s="91"/>
    </row>
    <row r="42" spans="1:22" s="94" customFormat="1" ht="15">
      <c r="A42" s="90" t="s">
        <v>55</v>
      </c>
      <c r="B42" s="99"/>
      <c r="C42" s="100"/>
      <c r="D42" s="91"/>
      <c r="E42" s="91"/>
      <c r="F42" s="91"/>
      <c r="G42" s="102">
        <f>SUM(G38:G41)</f>
        <v>-1171</v>
      </c>
      <c r="H42" s="91"/>
      <c r="I42" s="102">
        <f>SUM(I38:I41)</f>
        <v>-2268</v>
      </c>
      <c r="J42" s="91"/>
      <c r="K42" s="91"/>
      <c r="L42" s="91"/>
      <c r="M42" s="91"/>
      <c r="N42" s="91"/>
      <c r="O42" s="91"/>
      <c r="P42" s="91"/>
      <c r="Q42" s="91"/>
      <c r="R42" s="91"/>
      <c r="S42" s="91"/>
      <c r="T42" s="91"/>
      <c r="U42" s="91"/>
      <c r="V42" s="91"/>
    </row>
    <row r="43" spans="1:22" s="94" customFormat="1" ht="15">
      <c r="A43" s="90"/>
      <c r="B43" s="99"/>
      <c r="C43" s="103"/>
      <c r="D43" s="91"/>
      <c r="E43" s="91"/>
      <c r="F43" s="91"/>
      <c r="G43" s="91"/>
      <c r="H43" s="91"/>
      <c r="I43" s="91"/>
      <c r="J43" s="91"/>
      <c r="K43" s="91"/>
      <c r="L43" s="91"/>
      <c r="M43" s="91"/>
      <c r="N43" s="91"/>
      <c r="O43" s="91"/>
      <c r="P43" s="91"/>
      <c r="Q43" s="91"/>
      <c r="R43" s="91"/>
      <c r="S43" s="91"/>
      <c r="T43" s="91"/>
      <c r="U43" s="91"/>
      <c r="V43" s="91"/>
    </row>
    <row r="44" spans="1:11" ht="15">
      <c r="A44" s="96" t="s">
        <v>101</v>
      </c>
      <c r="B44" s="104"/>
      <c r="G44" s="92">
        <v>-688</v>
      </c>
      <c r="H44" s="105"/>
      <c r="I44" s="92">
        <v>76</v>
      </c>
      <c r="J44" s="105"/>
      <c r="K44" s="47"/>
    </row>
    <row r="45" spans="1:10" ht="15">
      <c r="A45" s="106" t="s">
        <v>70</v>
      </c>
      <c r="B45" s="104"/>
      <c r="G45" s="162"/>
      <c r="H45" s="105"/>
      <c r="I45" s="105"/>
      <c r="J45" s="108">
        <v>1438</v>
      </c>
    </row>
    <row r="46" spans="1:11" ht="15">
      <c r="A46" s="106" t="s">
        <v>82</v>
      </c>
      <c r="B46" s="104"/>
      <c r="G46" s="163">
        <f>-4809</f>
        <v>-4809</v>
      </c>
      <c r="H46" s="105"/>
      <c r="I46" s="109">
        <v>-4373</v>
      </c>
      <c r="J46" s="105">
        <v>18</v>
      </c>
      <c r="K46" s="47"/>
    </row>
    <row r="47" spans="1:10" ht="15">
      <c r="A47" s="106" t="s">
        <v>83</v>
      </c>
      <c r="G47" s="165"/>
      <c r="I47" s="110"/>
      <c r="J47" s="105"/>
    </row>
    <row r="48" spans="1:10" ht="15.75" thickBot="1">
      <c r="A48" s="106" t="s">
        <v>84</v>
      </c>
      <c r="G48" s="166">
        <v>-5497</v>
      </c>
      <c r="H48" s="105"/>
      <c r="I48" s="111">
        <v>-4297</v>
      </c>
      <c r="J48" s="105"/>
    </row>
    <row r="49" spans="1:9" ht="15.75" thickTop="1">
      <c r="A49" s="176" t="s">
        <v>31</v>
      </c>
      <c r="B49" s="176"/>
      <c r="C49" s="176"/>
      <c r="D49" s="176"/>
      <c r="E49" s="176"/>
      <c r="F49" s="176"/>
      <c r="G49" s="176"/>
      <c r="H49" s="176"/>
      <c r="I49" s="176"/>
    </row>
    <row r="50" spans="1:9" ht="15">
      <c r="A50" s="177" t="s">
        <v>0</v>
      </c>
      <c r="B50" s="177"/>
      <c r="C50" s="177"/>
      <c r="D50" s="177"/>
      <c r="E50" s="177"/>
      <c r="F50" s="177"/>
      <c r="G50" s="177"/>
      <c r="H50" s="177"/>
      <c r="I50" s="177"/>
    </row>
    <row r="51" spans="1:16" ht="15">
      <c r="A51" s="7"/>
      <c r="B51" s="8"/>
      <c r="C51" s="2"/>
      <c r="D51" s="2"/>
      <c r="E51" s="2"/>
      <c r="G51" s="71"/>
      <c r="H51" s="71"/>
      <c r="I51" s="10"/>
      <c r="J51" s="2"/>
      <c r="K51" s="2"/>
      <c r="L51" s="2"/>
      <c r="M51" s="2"/>
      <c r="N51" s="2"/>
      <c r="O51" s="2"/>
      <c r="P51" s="2"/>
    </row>
    <row r="52" spans="1:9" ht="15">
      <c r="A52" s="72"/>
      <c r="B52" s="73"/>
      <c r="C52" s="74"/>
      <c r="D52" s="74"/>
      <c r="E52" s="74"/>
      <c r="F52" s="74"/>
      <c r="G52" s="75"/>
      <c r="H52" s="75"/>
      <c r="I52" s="76"/>
    </row>
    <row r="53" spans="1:9" s="37" customFormat="1" ht="15">
      <c r="A53" s="179" t="s">
        <v>30</v>
      </c>
      <c r="B53" s="179"/>
      <c r="C53" s="179"/>
      <c r="D53" s="179"/>
      <c r="E53" s="179"/>
      <c r="F53" s="179"/>
      <c r="G53" s="179"/>
      <c r="H53" s="179"/>
      <c r="I53" s="179"/>
    </row>
    <row r="54" spans="1:9" s="37" customFormat="1" ht="15">
      <c r="A54" s="179" t="s">
        <v>115</v>
      </c>
      <c r="B54" s="179"/>
      <c r="C54" s="179"/>
      <c r="D54" s="179"/>
      <c r="E54" s="179"/>
      <c r="F54" s="179"/>
      <c r="G54" s="179"/>
      <c r="H54" s="179"/>
      <c r="I54" s="179"/>
    </row>
    <row r="55" spans="1:9" s="37" customFormat="1" ht="15">
      <c r="A55" s="77"/>
      <c r="B55" s="77"/>
      <c r="C55" s="77"/>
      <c r="D55" s="77"/>
      <c r="E55" s="77"/>
      <c r="F55" s="77"/>
      <c r="G55" s="77"/>
      <c r="H55" s="77"/>
      <c r="I55" s="77"/>
    </row>
    <row r="56" spans="1:9" s="37" customFormat="1" ht="15">
      <c r="A56" s="77"/>
      <c r="B56" s="77"/>
      <c r="C56" s="77"/>
      <c r="D56" s="77"/>
      <c r="E56" s="77"/>
      <c r="F56" s="77"/>
      <c r="G56" s="77"/>
      <c r="H56" s="77"/>
      <c r="I56" s="77"/>
    </row>
    <row r="57" spans="1:10" ht="15">
      <c r="A57" s="112" t="s">
        <v>63</v>
      </c>
      <c r="B57" s="106"/>
      <c r="G57" s="105"/>
      <c r="H57" s="105"/>
      <c r="I57" s="105"/>
      <c r="J57" s="105"/>
    </row>
    <row r="58" spans="1:10" ht="15">
      <c r="A58" s="112"/>
      <c r="B58" s="106"/>
      <c r="G58" s="105"/>
      <c r="H58" s="105"/>
      <c r="I58" s="105"/>
      <c r="J58" s="105"/>
    </row>
    <row r="59" spans="7:10" ht="15">
      <c r="G59" s="181" t="s">
        <v>114</v>
      </c>
      <c r="H59" s="182"/>
      <c r="I59" s="182"/>
      <c r="J59" s="80" t="s">
        <v>5</v>
      </c>
    </row>
    <row r="60" spans="7:10" ht="15">
      <c r="G60" s="17" t="s">
        <v>113</v>
      </c>
      <c r="H60" s="81"/>
      <c r="I60" s="17" t="s">
        <v>112</v>
      </c>
      <c r="J60" s="82">
        <v>36341</v>
      </c>
    </row>
    <row r="61" spans="7:10" ht="15">
      <c r="G61" s="76" t="s">
        <v>1</v>
      </c>
      <c r="H61" s="83"/>
      <c r="I61" s="76" t="s">
        <v>1</v>
      </c>
      <c r="J61" s="26" t="s">
        <v>1</v>
      </c>
    </row>
    <row r="63" spans="1:10" ht="15">
      <c r="A63" s="112" t="s">
        <v>58</v>
      </c>
      <c r="B63" s="106"/>
      <c r="G63" s="105">
        <v>650</v>
      </c>
      <c r="H63" s="105"/>
      <c r="I63" s="105">
        <v>1223</v>
      </c>
      <c r="J63" s="105"/>
    </row>
    <row r="64" spans="1:10" ht="15">
      <c r="A64" s="112" t="s">
        <v>65</v>
      </c>
      <c r="B64" s="106"/>
      <c r="H64" s="105"/>
      <c r="I64" s="105"/>
      <c r="J64" s="105"/>
    </row>
    <row r="65" spans="1:10" ht="15">
      <c r="A65" s="113"/>
      <c r="B65" s="106" t="s">
        <v>85</v>
      </c>
      <c r="G65" s="114">
        <f>-6147</f>
        <v>-6147</v>
      </c>
      <c r="H65" s="105"/>
      <c r="I65" s="114">
        <f>-5520</f>
        <v>-5520</v>
      </c>
      <c r="J65" s="105"/>
    </row>
    <row r="66" spans="1:11" ht="15.75" thickBot="1">
      <c r="A66" s="113"/>
      <c r="B66" s="106"/>
      <c r="G66" s="115">
        <v>-5497</v>
      </c>
      <c r="H66" s="105"/>
      <c r="I66" s="115">
        <v>-4297</v>
      </c>
      <c r="J66" s="105"/>
      <c r="K66" s="154"/>
    </row>
    <row r="67" spans="1:11" ht="15.75" thickTop="1">
      <c r="A67" s="113"/>
      <c r="B67" s="106"/>
      <c r="G67" s="105"/>
      <c r="H67" s="105"/>
      <c r="I67" s="105"/>
      <c r="J67" s="105"/>
      <c r="K67" s="154">
        <f>G66-G48</f>
        <v>0</v>
      </c>
    </row>
    <row r="68" spans="1:10" ht="15">
      <c r="A68" s="113"/>
      <c r="B68" s="106"/>
      <c r="G68" s="105"/>
      <c r="H68" s="105"/>
      <c r="I68" s="105"/>
      <c r="J68" s="105"/>
    </row>
    <row r="69" spans="1:10" ht="15">
      <c r="A69" s="113"/>
      <c r="B69" s="106"/>
      <c r="G69" s="105"/>
      <c r="H69" s="105"/>
      <c r="I69" s="105"/>
      <c r="J69" s="105"/>
    </row>
    <row r="70" spans="1:10" ht="15">
      <c r="A70" s="113"/>
      <c r="B70" s="106"/>
      <c r="G70" s="105"/>
      <c r="H70" s="105"/>
      <c r="I70" s="105"/>
      <c r="J70" s="105"/>
    </row>
    <row r="71" spans="1:10" ht="15">
      <c r="A71" s="113"/>
      <c r="B71" s="106"/>
      <c r="G71" s="105"/>
      <c r="H71" s="105"/>
      <c r="I71" s="105"/>
      <c r="J71" s="105"/>
    </row>
    <row r="72" spans="1:10" ht="15">
      <c r="A72" s="113"/>
      <c r="B72" s="106"/>
      <c r="G72" s="105"/>
      <c r="H72" s="105"/>
      <c r="I72" s="105"/>
      <c r="J72" s="105"/>
    </row>
    <row r="73" spans="1:10" ht="15">
      <c r="A73" s="113"/>
      <c r="B73" s="106"/>
      <c r="G73" s="105"/>
      <c r="H73" s="105"/>
      <c r="I73" s="105"/>
      <c r="J73" s="105"/>
    </row>
    <row r="74" spans="1:10" ht="15">
      <c r="A74" s="113"/>
      <c r="B74" s="106"/>
      <c r="G74" s="105"/>
      <c r="H74" s="105"/>
      <c r="I74" s="105"/>
      <c r="J74" s="105"/>
    </row>
    <row r="75" spans="1:10" ht="15">
      <c r="A75" s="113"/>
      <c r="B75" s="106"/>
      <c r="G75" s="105"/>
      <c r="H75" s="105"/>
      <c r="I75" s="105"/>
      <c r="J75" s="105"/>
    </row>
    <row r="76" spans="1:10" ht="15">
      <c r="A76" s="113"/>
      <c r="B76" s="106"/>
      <c r="G76" s="105"/>
      <c r="H76" s="105"/>
      <c r="I76" s="105"/>
      <c r="J76" s="105"/>
    </row>
    <row r="77" spans="1:10" ht="15">
      <c r="A77" s="113"/>
      <c r="B77" s="106"/>
      <c r="G77" s="105"/>
      <c r="H77" s="105"/>
      <c r="I77" s="105"/>
      <c r="J77" s="105"/>
    </row>
    <row r="78" spans="1:10" ht="15">
      <c r="A78" s="113"/>
      <c r="B78" s="106"/>
      <c r="G78" s="105"/>
      <c r="H78" s="105"/>
      <c r="I78" s="105"/>
      <c r="J78" s="105"/>
    </row>
    <row r="79" spans="1:10" ht="15">
      <c r="A79" s="113"/>
      <c r="B79" s="106"/>
      <c r="G79" s="105"/>
      <c r="H79" s="105"/>
      <c r="I79" s="105"/>
      <c r="J79" s="105"/>
    </row>
    <row r="80" spans="1:10" ht="15">
      <c r="A80" s="113"/>
      <c r="B80" s="106"/>
      <c r="G80" s="105"/>
      <c r="H80" s="105"/>
      <c r="I80" s="105"/>
      <c r="J80" s="105"/>
    </row>
    <row r="81" spans="1:10" ht="15">
      <c r="A81" s="113"/>
      <c r="B81" s="106"/>
      <c r="G81" s="105"/>
      <c r="H81" s="105"/>
      <c r="I81" s="105"/>
      <c r="J81" s="105"/>
    </row>
    <row r="82" spans="1:10" ht="15">
      <c r="A82" s="113"/>
      <c r="B82" s="106"/>
      <c r="G82" s="105"/>
      <c r="H82" s="105"/>
      <c r="I82" s="105"/>
      <c r="J82" s="105"/>
    </row>
    <row r="83" spans="1:10" ht="15">
      <c r="A83" s="113"/>
      <c r="B83" s="106"/>
      <c r="G83" s="105"/>
      <c r="H83" s="105"/>
      <c r="I83" s="105"/>
      <c r="J83" s="105"/>
    </row>
    <row r="84" spans="1:10" ht="15">
      <c r="A84" s="113"/>
      <c r="B84" s="106"/>
      <c r="G84" s="105"/>
      <c r="H84" s="105"/>
      <c r="I84" s="105"/>
      <c r="J84" s="105"/>
    </row>
    <row r="85" spans="1:10" ht="15">
      <c r="A85" s="113"/>
      <c r="B85" s="106"/>
      <c r="G85" s="105"/>
      <c r="H85" s="105"/>
      <c r="I85" s="105"/>
      <c r="J85" s="105"/>
    </row>
    <row r="86" spans="1:10" ht="15">
      <c r="A86" s="113"/>
      <c r="B86" s="106"/>
      <c r="G86" s="105"/>
      <c r="H86" s="105"/>
      <c r="I86" s="105"/>
      <c r="J86" s="105"/>
    </row>
    <row r="87" spans="1:10" ht="15">
      <c r="A87" s="113"/>
      <c r="B87" s="106"/>
      <c r="G87" s="105"/>
      <c r="H87" s="105"/>
      <c r="I87" s="105"/>
      <c r="J87" s="105"/>
    </row>
    <row r="88" spans="1:10" ht="15">
      <c r="A88" s="113"/>
      <c r="B88" s="106"/>
      <c r="G88" s="105"/>
      <c r="H88" s="105"/>
      <c r="I88" s="105"/>
      <c r="J88" s="105"/>
    </row>
    <row r="89" spans="1:10" ht="15">
      <c r="A89" s="112"/>
      <c r="B89" s="106"/>
      <c r="G89" s="105"/>
      <c r="H89" s="105"/>
      <c r="I89" s="105"/>
      <c r="J89" s="105"/>
    </row>
    <row r="90" spans="1:10" ht="15">
      <c r="A90" s="113"/>
      <c r="B90" s="106"/>
      <c r="G90" s="105"/>
      <c r="H90" s="105"/>
      <c r="I90" s="105"/>
      <c r="J90" s="105"/>
    </row>
    <row r="91" spans="1:10" ht="15">
      <c r="A91" s="113"/>
      <c r="B91" s="106"/>
      <c r="G91" s="105"/>
      <c r="H91" s="105"/>
      <c r="I91" s="105"/>
      <c r="J91" s="105"/>
    </row>
    <row r="92" spans="1:10" ht="15">
      <c r="A92" s="113"/>
      <c r="B92" s="106"/>
      <c r="G92" s="105"/>
      <c r="H92" s="105"/>
      <c r="I92" s="105"/>
      <c r="J92" s="105"/>
    </row>
    <row r="94" spans="1:2" ht="15">
      <c r="A94" s="5" t="s">
        <v>64</v>
      </c>
      <c r="B94" s="116"/>
    </row>
    <row r="95" spans="1:8" ht="15">
      <c r="A95" s="37" t="s">
        <v>97</v>
      </c>
      <c r="B95" s="117"/>
      <c r="C95" s="63"/>
      <c r="D95" s="63"/>
      <c r="E95" s="63"/>
      <c r="F95" s="63"/>
      <c r="G95" s="63"/>
      <c r="H95" s="118"/>
    </row>
    <row r="96" spans="1:8" ht="15">
      <c r="A96" s="5" t="s">
        <v>61</v>
      </c>
      <c r="B96" s="117"/>
      <c r="C96" s="63"/>
      <c r="D96" s="63"/>
      <c r="E96" s="63"/>
      <c r="F96" s="63"/>
      <c r="G96" s="63"/>
      <c r="H96" s="118"/>
    </row>
    <row r="97" ht="15">
      <c r="B97" s="116"/>
    </row>
    <row r="98" ht="15">
      <c r="B98" s="116"/>
    </row>
    <row r="99" ht="15">
      <c r="B99" s="116"/>
    </row>
    <row r="100" ht="15">
      <c r="B100" s="116"/>
    </row>
    <row r="101" ht="15">
      <c r="B101" s="116"/>
    </row>
    <row r="102" ht="15">
      <c r="B102" s="116"/>
    </row>
    <row r="103" ht="15">
      <c r="B103" s="116"/>
    </row>
    <row r="104" ht="15">
      <c r="B104" s="116"/>
    </row>
    <row r="105" ht="15">
      <c r="B105" s="116"/>
    </row>
    <row r="106" ht="15">
      <c r="B106" s="116"/>
    </row>
    <row r="107" ht="15">
      <c r="B107" s="116"/>
    </row>
    <row r="108" ht="15">
      <c r="B108" s="116"/>
    </row>
    <row r="109" ht="15">
      <c r="B109" s="116"/>
    </row>
    <row r="110" ht="15">
      <c r="B110" s="116"/>
    </row>
    <row r="111" ht="15">
      <c r="B111" s="116"/>
    </row>
    <row r="112" ht="15">
      <c r="B112" s="116"/>
    </row>
    <row r="113" ht="15">
      <c r="B113" s="116"/>
    </row>
    <row r="114" ht="15">
      <c r="B114" s="116"/>
    </row>
    <row r="115" ht="15">
      <c r="B115" s="116"/>
    </row>
    <row r="116" ht="15">
      <c r="B116" s="116"/>
    </row>
    <row r="117" ht="15">
      <c r="B117" s="116"/>
    </row>
    <row r="118" ht="15">
      <c r="B118" s="116"/>
    </row>
    <row r="119" ht="15">
      <c r="B119" s="116"/>
    </row>
    <row r="120" ht="15">
      <c r="B120" s="116"/>
    </row>
    <row r="121" ht="15">
      <c r="B121" s="116"/>
    </row>
    <row r="122" ht="15">
      <c r="B122" s="116"/>
    </row>
    <row r="123" ht="15">
      <c r="B123" s="116"/>
    </row>
    <row r="124" ht="15">
      <c r="B124" s="116"/>
    </row>
    <row r="125" ht="15">
      <c r="B125" s="116"/>
    </row>
    <row r="126" ht="15">
      <c r="B126" s="116"/>
    </row>
    <row r="127" ht="15">
      <c r="B127" s="116"/>
    </row>
    <row r="128" ht="15">
      <c r="B128" s="116"/>
    </row>
    <row r="129" ht="15">
      <c r="B129" s="116"/>
    </row>
    <row r="130" ht="15">
      <c r="B130" s="116"/>
    </row>
    <row r="131" ht="15">
      <c r="B131" s="116"/>
    </row>
    <row r="132" ht="15">
      <c r="B132" s="116"/>
    </row>
    <row r="133" ht="15">
      <c r="B133" s="116"/>
    </row>
    <row r="134" ht="15">
      <c r="B134" s="116"/>
    </row>
    <row r="135" ht="15">
      <c r="B135" s="116"/>
    </row>
    <row r="136" ht="15">
      <c r="B136" s="116"/>
    </row>
    <row r="137" ht="15">
      <c r="B137" s="116"/>
    </row>
    <row r="138" ht="15">
      <c r="B138" s="116"/>
    </row>
    <row r="139" ht="15">
      <c r="B139" s="116"/>
    </row>
    <row r="140" ht="15">
      <c r="B140" s="116"/>
    </row>
    <row r="141" ht="15">
      <c r="B141" s="116"/>
    </row>
    <row r="142" ht="15">
      <c r="B142" s="116"/>
    </row>
    <row r="143" ht="15">
      <c r="B143" s="116"/>
    </row>
    <row r="144" ht="15">
      <c r="B144" s="116"/>
    </row>
    <row r="145" ht="15">
      <c r="B145" s="116"/>
    </row>
    <row r="146" ht="15">
      <c r="B146" s="116"/>
    </row>
    <row r="147" ht="15">
      <c r="B147" s="116"/>
    </row>
    <row r="148" ht="15">
      <c r="B148" s="116"/>
    </row>
    <row r="149" ht="15">
      <c r="B149" s="116"/>
    </row>
    <row r="150" ht="15">
      <c r="B150" s="116"/>
    </row>
    <row r="151" ht="15">
      <c r="B151" s="116"/>
    </row>
    <row r="152" ht="15">
      <c r="B152" s="116"/>
    </row>
    <row r="153" ht="15">
      <c r="B153" s="116"/>
    </row>
    <row r="154" ht="15">
      <c r="B154" s="116"/>
    </row>
    <row r="155" ht="15">
      <c r="B155" s="116"/>
    </row>
    <row r="156" ht="15">
      <c r="B156" s="116"/>
    </row>
    <row r="157" ht="15">
      <c r="B157" s="116"/>
    </row>
    <row r="158" ht="15">
      <c r="B158" s="116"/>
    </row>
    <row r="159" ht="15">
      <c r="B159" s="116"/>
    </row>
    <row r="160" ht="15">
      <c r="B160" s="116"/>
    </row>
    <row r="161" ht="15">
      <c r="B161" s="116"/>
    </row>
    <row r="162" ht="15">
      <c r="B162" s="116"/>
    </row>
    <row r="163" ht="15">
      <c r="B163" s="116"/>
    </row>
    <row r="164" ht="15">
      <c r="B164" s="116"/>
    </row>
    <row r="165" ht="15">
      <c r="B165" s="116"/>
    </row>
    <row r="166" ht="15">
      <c r="B166" s="116"/>
    </row>
    <row r="167" ht="15">
      <c r="B167" s="116"/>
    </row>
    <row r="168" ht="15">
      <c r="B168" s="116"/>
    </row>
    <row r="169" ht="15">
      <c r="B169" s="116"/>
    </row>
    <row r="170" ht="15">
      <c r="B170" s="116"/>
    </row>
    <row r="171" ht="15">
      <c r="B171" s="116"/>
    </row>
    <row r="172" ht="15">
      <c r="B172" s="116"/>
    </row>
    <row r="173" ht="15">
      <c r="B173" s="116"/>
    </row>
    <row r="174" ht="15">
      <c r="B174" s="116"/>
    </row>
    <row r="175" ht="15">
      <c r="B175" s="116"/>
    </row>
    <row r="176" ht="15">
      <c r="B176" s="116"/>
    </row>
    <row r="177" ht="15">
      <c r="B177" s="116"/>
    </row>
    <row r="178" ht="15">
      <c r="B178" s="116"/>
    </row>
    <row r="179" ht="15">
      <c r="B179" s="116"/>
    </row>
    <row r="180" ht="15">
      <c r="B180" s="116"/>
    </row>
    <row r="181" ht="15">
      <c r="B181" s="116"/>
    </row>
    <row r="182" ht="15">
      <c r="B182" s="116"/>
    </row>
    <row r="183" ht="15">
      <c r="B183" s="116"/>
    </row>
    <row r="184" ht="15">
      <c r="B184" s="116"/>
    </row>
    <row r="185" ht="15">
      <c r="B185" s="116"/>
    </row>
    <row r="186" ht="15">
      <c r="B186" s="116"/>
    </row>
    <row r="187" ht="15">
      <c r="B187" s="116"/>
    </row>
    <row r="188" ht="15">
      <c r="B188" s="116"/>
    </row>
    <row r="189" ht="15">
      <c r="B189" s="116"/>
    </row>
    <row r="190" ht="15">
      <c r="B190" s="116"/>
    </row>
    <row r="191" ht="15">
      <c r="B191" s="116"/>
    </row>
    <row r="192" ht="15">
      <c r="B192" s="116"/>
    </row>
    <row r="193" ht="15">
      <c r="B193" s="116"/>
    </row>
    <row r="194" ht="15">
      <c r="B194" s="116"/>
    </row>
    <row r="195" ht="15">
      <c r="B195" s="116"/>
    </row>
    <row r="196" ht="15">
      <c r="B196" s="116"/>
    </row>
    <row r="197" ht="15">
      <c r="B197" s="116"/>
    </row>
    <row r="198" ht="15">
      <c r="B198" s="116"/>
    </row>
    <row r="199" ht="15">
      <c r="B199" s="116"/>
    </row>
    <row r="200" ht="15">
      <c r="B200" s="116"/>
    </row>
    <row r="201" ht="15">
      <c r="B201" s="116"/>
    </row>
    <row r="202" ht="15">
      <c r="B202" s="116"/>
    </row>
    <row r="203" ht="15">
      <c r="B203" s="116"/>
    </row>
    <row r="204" ht="15">
      <c r="B204" s="116"/>
    </row>
    <row r="205" ht="15">
      <c r="B205" s="116"/>
    </row>
    <row r="206" ht="15">
      <c r="B206" s="116"/>
    </row>
    <row r="207" ht="15">
      <c r="B207" s="116"/>
    </row>
    <row r="208" ht="15">
      <c r="B208" s="116"/>
    </row>
    <row r="209" ht="15">
      <c r="B209" s="116"/>
    </row>
    <row r="210" ht="15">
      <c r="B210" s="116"/>
    </row>
    <row r="211" ht="15">
      <c r="B211" s="116"/>
    </row>
    <row r="212" ht="15">
      <c r="B212" s="116"/>
    </row>
    <row r="213" ht="15">
      <c r="B213" s="116"/>
    </row>
    <row r="214" ht="15">
      <c r="B214" s="116"/>
    </row>
    <row r="215" ht="15">
      <c r="B215" s="116"/>
    </row>
    <row r="216" ht="15">
      <c r="B216" s="116"/>
    </row>
    <row r="217" ht="15">
      <c r="B217" s="116"/>
    </row>
    <row r="218" ht="15">
      <c r="B218" s="116"/>
    </row>
    <row r="219" ht="15">
      <c r="B219" s="116"/>
    </row>
    <row r="220" ht="15">
      <c r="B220" s="116"/>
    </row>
    <row r="221" ht="15">
      <c r="B221" s="116"/>
    </row>
    <row r="222" ht="15">
      <c r="B222" s="116"/>
    </row>
    <row r="223" ht="15">
      <c r="B223" s="116"/>
    </row>
    <row r="224" ht="15">
      <c r="B224" s="116"/>
    </row>
    <row r="225" ht="15">
      <c r="B225" s="116"/>
    </row>
    <row r="226" ht="15">
      <c r="B226" s="116"/>
    </row>
    <row r="227" ht="15">
      <c r="B227" s="116"/>
    </row>
    <row r="228" ht="15">
      <c r="B228" s="116"/>
    </row>
    <row r="229" ht="15">
      <c r="B229" s="116"/>
    </row>
    <row r="230" ht="15">
      <c r="B230" s="116"/>
    </row>
    <row r="231" ht="15">
      <c r="B231" s="116"/>
    </row>
    <row r="232" ht="15">
      <c r="B232" s="116"/>
    </row>
    <row r="233" ht="15">
      <c r="B233" s="116"/>
    </row>
    <row r="234" ht="15">
      <c r="B234" s="116"/>
    </row>
    <row r="235" ht="15">
      <c r="B235" s="116"/>
    </row>
    <row r="236" ht="15">
      <c r="B236" s="116"/>
    </row>
    <row r="237" ht="15">
      <c r="B237" s="116"/>
    </row>
    <row r="238" ht="15">
      <c r="B238" s="116"/>
    </row>
    <row r="239" ht="15">
      <c r="B239" s="116"/>
    </row>
    <row r="240" ht="15">
      <c r="B240" s="116"/>
    </row>
    <row r="241" ht="15">
      <c r="B241" s="116"/>
    </row>
    <row r="242" ht="15">
      <c r="B242" s="116"/>
    </row>
    <row r="243" ht="15">
      <c r="B243" s="116"/>
    </row>
    <row r="244" ht="15">
      <c r="B244" s="116"/>
    </row>
    <row r="245" ht="15">
      <c r="B245" s="116"/>
    </row>
    <row r="246" ht="15">
      <c r="B246" s="116"/>
    </row>
    <row r="247" ht="15">
      <c r="B247" s="116"/>
    </row>
    <row r="248" ht="15">
      <c r="B248" s="116"/>
    </row>
    <row r="249" ht="15">
      <c r="B249" s="116"/>
    </row>
    <row r="250" ht="15">
      <c r="B250" s="116"/>
    </row>
    <row r="251" ht="15">
      <c r="B251" s="116"/>
    </row>
    <row r="252" ht="15">
      <c r="B252" s="116"/>
    </row>
    <row r="253" ht="15">
      <c r="B253" s="116"/>
    </row>
    <row r="254" ht="15">
      <c r="B254" s="116"/>
    </row>
    <row r="255" ht="15">
      <c r="B255" s="116"/>
    </row>
    <row r="256" ht="15">
      <c r="B256" s="116"/>
    </row>
    <row r="257" ht="15">
      <c r="B257" s="116"/>
    </row>
    <row r="258" ht="15">
      <c r="B258" s="116"/>
    </row>
    <row r="259" ht="15">
      <c r="B259" s="116"/>
    </row>
    <row r="260" ht="15">
      <c r="B260" s="116"/>
    </row>
    <row r="261" ht="15">
      <c r="B261" s="116"/>
    </row>
    <row r="262" ht="15">
      <c r="B262" s="116"/>
    </row>
    <row r="263" ht="15">
      <c r="B263" s="116"/>
    </row>
    <row r="264" ht="15">
      <c r="B264" s="116"/>
    </row>
    <row r="265" ht="15">
      <c r="B265" s="116"/>
    </row>
    <row r="266" ht="15">
      <c r="B266" s="116"/>
    </row>
    <row r="267" ht="15">
      <c r="B267" s="116"/>
    </row>
    <row r="268" ht="15">
      <c r="B268" s="116"/>
    </row>
    <row r="269" ht="15">
      <c r="B269" s="116"/>
    </row>
    <row r="270" ht="15">
      <c r="B270" s="116"/>
    </row>
    <row r="271" ht="15">
      <c r="B271" s="116"/>
    </row>
    <row r="272" ht="15">
      <c r="B272" s="116"/>
    </row>
    <row r="273" ht="15">
      <c r="B273" s="116"/>
    </row>
    <row r="274" ht="15">
      <c r="B274" s="116"/>
    </row>
    <row r="275" ht="15">
      <c r="B275" s="116"/>
    </row>
    <row r="276" ht="15">
      <c r="B276" s="116"/>
    </row>
    <row r="277" ht="15">
      <c r="B277" s="116"/>
    </row>
    <row r="278" ht="15">
      <c r="B278" s="116"/>
    </row>
    <row r="279" ht="15">
      <c r="B279" s="116"/>
    </row>
    <row r="280" ht="15">
      <c r="B280" s="116"/>
    </row>
    <row r="281" ht="15">
      <c r="B281" s="116"/>
    </row>
    <row r="282" ht="15">
      <c r="B282" s="116"/>
    </row>
    <row r="283" ht="15">
      <c r="B283" s="116"/>
    </row>
    <row r="284" ht="15">
      <c r="B284" s="116"/>
    </row>
    <row r="285" ht="15">
      <c r="B285" s="116"/>
    </row>
    <row r="286" ht="15">
      <c r="B286" s="116"/>
    </row>
    <row r="287" ht="15">
      <c r="B287" s="116"/>
    </row>
    <row r="288" ht="15">
      <c r="B288" s="116"/>
    </row>
    <row r="289" ht="15">
      <c r="B289" s="116"/>
    </row>
    <row r="290" ht="15">
      <c r="B290" s="116"/>
    </row>
    <row r="291" ht="15">
      <c r="B291" s="116"/>
    </row>
    <row r="292" ht="15">
      <c r="B292" s="116"/>
    </row>
    <row r="293" ht="15">
      <c r="B293" s="116"/>
    </row>
    <row r="294" ht="15">
      <c r="B294" s="116"/>
    </row>
    <row r="295" ht="15">
      <c r="B295" s="116"/>
    </row>
    <row r="296" ht="15">
      <c r="B296" s="116"/>
    </row>
    <row r="297" ht="15">
      <c r="B297" s="116"/>
    </row>
    <row r="298" ht="15">
      <c r="B298" s="116"/>
    </row>
    <row r="299" ht="15">
      <c r="B299" s="116"/>
    </row>
    <row r="300" ht="15">
      <c r="B300" s="116"/>
    </row>
    <row r="301" ht="15">
      <c r="B301" s="116"/>
    </row>
    <row r="302" ht="15">
      <c r="B302" s="116"/>
    </row>
    <row r="303" ht="15">
      <c r="B303" s="116"/>
    </row>
    <row r="304" ht="15">
      <c r="B304" s="116"/>
    </row>
    <row r="305" ht="15">
      <c r="B305" s="116"/>
    </row>
    <row r="306" ht="15">
      <c r="B306" s="116"/>
    </row>
    <row r="307" ht="15">
      <c r="B307" s="116"/>
    </row>
    <row r="308" ht="15">
      <c r="B308" s="116"/>
    </row>
    <row r="309" ht="15">
      <c r="B309" s="116"/>
    </row>
    <row r="310" ht="15">
      <c r="B310" s="116"/>
    </row>
    <row r="311" ht="15">
      <c r="B311" s="116"/>
    </row>
    <row r="312" ht="15">
      <c r="B312" s="116"/>
    </row>
    <row r="313" ht="15">
      <c r="B313" s="116"/>
    </row>
    <row r="314" ht="15">
      <c r="B314" s="116"/>
    </row>
    <row r="315" ht="15">
      <c r="B315" s="116"/>
    </row>
    <row r="316" ht="15">
      <c r="B316" s="116"/>
    </row>
    <row r="317" ht="15">
      <c r="B317" s="116"/>
    </row>
    <row r="318" ht="15">
      <c r="B318" s="116"/>
    </row>
    <row r="319" ht="15">
      <c r="B319" s="116"/>
    </row>
    <row r="320" ht="15">
      <c r="B320" s="116"/>
    </row>
    <row r="321" ht="15">
      <c r="B321" s="116"/>
    </row>
    <row r="322" ht="15">
      <c r="B322" s="116"/>
    </row>
    <row r="323" ht="15">
      <c r="B323" s="116"/>
    </row>
    <row r="324" ht="15">
      <c r="B324" s="116"/>
    </row>
    <row r="325" ht="15">
      <c r="B325" s="116"/>
    </row>
    <row r="326" ht="15">
      <c r="B326" s="116"/>
    </row>
    <row r="327" ht="15">
      <c r="B327" s="116"/>
    </row>
    <row r="328" ht="15">
      <c r="B328" s="116"/>
    </row>
    <row r="329" ht="15">
      <c r="B329" s="116"/>
    </row>
    <row r="330" ht="15">
      <c r="B330" s="116"/>
    </row>
    <row r="331" ht="15">
      <c r="B331" s="116"/>
    </row>
    <row r="332" ht="15">
      <c r="B332" s="116"/>
    </row>
    <row r="333" ht="15">
      <c r="B333" s="116"/>
    </row>
    <row r="334" ht="15">
      <c r="B334" s="116"/>
    </row>
    <row r="335" ht="15">
      <c r="B335" s="116"/>
    </row>
    <row r="336" ht="15">
      <c r="B336" s="116"/>
    </row>
    <row r="337" ht="15">
      <c r="B337" s="116"/>
    </row>
    <row r="338" ht="15">
      <c r="B338" s="116"/>
    </row>
    <row r="339" ht="15">
      <c r="B339" s="116"/>
    </row>
    <row r="340" ht="15">
      <c r="B340" s="116"/>
    </row>
    <row r="341" ht="15">
      <c r="B341" s="116"/>
    </row>
    <row r="342" ht="15">
      <c r="B342" s="116"/>
    </row>
    <row r="343" ht="15">
      <c r="B343" s="116"/>
    </row>
    <row r="344" ht="15">
      <c r="B344" s="116"/>
    </row>
    <row r="345" ht="15">
      <c r="B345" s="116"/>
    </row>
    <row r="346" ht="15">
      <c r="B346" s="116"/>
    </row>
    <row r="347" ht="15">
      <c r="B347" s="116"/>
    </row>
    <row r="348" ht="15">
      <c r="B348" s="116"/>
    </row>
    <row r="349" ht="15">
      <c r="B349" s="116"/>
    </row>
    <row r="350" ht="15">
      <c r="B350" s="116"/>
    </row>
    <row r="351" ht="15">
      <c r="B351" s="116"/>
    </row>
    <row r="352" ht="15">
      <c r="B352" s="116"/>
    </row>
    <row r="353" ht="15">
      <c r="B353" s="116"/>
    </row>
    <row r="354" ht="15">
      <c r="B354" s="116"/>
    </row>
    <row r="355" ht="15">
      <c r="B355" s="116"/>
    </row>
    <row r="356" ht="15">
      <c r="B356" s="116"/>
    </row>
    <row r="357" ht="15">
      <c r="B357" s="116"/>
    </row>
    <row r="358" ht="15">
      <c r="B358" s="116"/>
    </row>
    <row r="359" ht="15">
      <c r="B359" s="116"/>
    </row>
    <row r="360" ht="15">
      <c r="B360" s="116"/>
    </row>
    <row r="361" ht="15">
      <c r="B361" s="116"/>
    </row>
    <row r="362" ht="15">
      <c r="B362" s="116"/>
    </row>
    <row r="363" ht="15">
      <c r="B363" s="116"/>
    </row>
    <row r="364" ht="15">
      <c r="B364" s="116"/>
    </row>
    <row r="365" ht="15">
      <c r="B365" s="116"/>
    </row>
    <row r="366" ht="15">
      <c r="B366" s="116"/>
    </row>
    <row r="367" ht="15">
      <c r="B367" s="116"/>
    </row>
    <row r="368" ht="15">
      <c r="B368" s="116"/>
    </row>
    <row r="369" ht="15">
      <c r="B369" s="116"/>
    </row>
    <row r="370" ht="15">
      <c r="B370" s="116"/>
    </row>
    <row r="371" ht="15">
      <c r="B371" s="116"/>
    </row>
    <row r="372" ht="15">
      <c r="B372" s="116"/>
    </row>
    <row r="373" ht="15">
      <c r="B373" s="116"/>
    </row>
    <row r="374" ht="15">
      <c r="B374" s="116"/>
    </row>
    <row r="375" ht="15">
      <c r="B375" s="116"/>
    </row>
    <row r="376" ht="15">
      <c r="B376" s="116"/>
    </row>
    <row r="377" ht="15">
      <c r="B377" s="116"/>
    </row>
    <row r="378" ht="15">
      <c r="B378" s="116"/>
    </row>
    <row r="379" ht="15">
      <c r="B379" s="116"/>
    </row>
    <row r="380" ht="15">
      <c r="B380" s="116"/>
    </row>
    <row r="381" ht="15">
      <c r="B381" s="116"/>
    </row>
    <row r="382" ht="15">
      <c r="B382" s="116"/>
    </row>
    <row r="383" ht="15">
      <c r="B383" s="116"/>
    </row>
    <row r="384" ht="15">
      <c r="B384" s="116"/>
    </row>
    <row r="385" ht="15">
      <c r="B385" s="116"/>
    </row>
    <row r="386" ht="15">
      <c r="B386" s="116"/>
    </row>
    <row r="387" ht="15">
      <c r="B387" s="116"/>
    </row>
    <row r="388" ht="15">
      <c r="B388" s="116"/>
    </row>
    <row r="389" ht="15">
      <c r="B389" s="116"/>
    </row>
    <row r="390" ht="15">
      <c r="B390" s="116"/>
    </row>
    <row r="391" ht="15">
      <c r="B391" s="116"/>
    </row>
    <row r="392" ht="15">
      <c r="B392" s="116"/>
    </row>
    <row r="393" ht="15">
      <c r="B393" s="116"/>
    </row>
    <row r="394" ht="15">
      <c r="B394" s="116"/>
    </row>
    <row r="395" ht="15">
      <c r="B395" s="116"/>
    </row>
    <row r="396" ht="15">
      <c r="B396" s="116"/>
    </row>
    <row r="397" ht="15">
      <c r="B397" s="116"/>
    </row>
    <row r="398" ht="15">
      <c r="B398" s="116"/>
    </row>
    <row r="399" ht="15">
      <c r="B399" s="116"/>
    </row>
    <row r="400" ht="15">
      <c r="B400" s="116"/>
    </row>
    <row r="401" ht="15">
      <c r="B401" s="116"/>
    </row>
    <row r="402" ht="15">
      <c r="B402" s="116"/>
    </row>
    <row r="403" ht="15">
      <c r="B403" s="116"/>
    </row>
    <row r="404" ht="15">
      <c r="B404" s="116"/>
    </row>
    <row r="405" ht="15">
      <c r="B405" s="116"/>
    </row>
    <row r="406" ht="15">
      <c r="B406" s="116"/>
    </row>
    <row r="407" ht="15">
      <c r="B407" s="116"/>
    </row>
    <row r="408" ht="15">
      <c r="B408" s="116"/>
    </row>
    <row r="409" ht="15">
      <c r="B409" s="116"/>
    </row>
    <row r="410" ht="15">
      <c r="B410" s="116"/>
    </row>
    <row r="411" ht="15">
      <c r="B411" s="116"/>
    </row>
    <row r="412" ht="15">
      <c r="B412" s="116"/>
    </row>
    <row r="413" ht="15">
      <c r="B413" s="116"/>
    </row>
    <row r="414" ht="15">
      <c r="B414" s="116"/>
    </row>
    <row r="415" ht="15">
      <c r="B415" s="116"/>
    </row>
    <row r="416" ht="15">
      <c r="B416" s="116"/>
    </row>
    <row r="417" ht="15">
      <c r="B417" s="116"/>
    </row>
    <row r="418" ht="15">
      <c r="B418" s="116"/>
    </row>
    <row r="419" ht="15">
      <c r="B419" s="116"/>
    </row>
    <row r="420" ht="15">
      <c r="B420" s="116"/>
    </row>
    <row r="421" ht="15">
      <c r="B421" s="116"/>
    </row>
    <row r="422" ht="15">
      <c r="B422" s="116"/>
    </row>
    <row r="423" ht="15">
      <c r="B423" s="116"/>
    </row>
    <row r="424" ht="15">
      <c r="B424" s="116"/>
    </row>
    <row r="425" ht="15">
      <c r="B425" s="116"/>
    </row>
    <row r="426" ht="15">
      <c r="B426" s="116"/>
    </row>
    <row r="427" ht="15">
      <c r="B427" s="116"/>
    </row>
    <row r="428" ht="15">
      <c r="B428" s="116"/>
    </row>
    <row r="429" ht="15">
      <c r="B429" s="116"/>
    </row>
    <row r="430" ht="15">
      <c r="B430" s="116"/>
    </row>
    <row r="431" ht="15">
      <c r="B431" s="116"/>
    </row>
    <row r="432" ht="15">
      <c r="B432" s="116"/>
    </row>
    <row r="433" ht="15">
      <c r="B433" s="116"/>
    </row>
    <row r="434" ht="15">
      <c r="B434" s="116"/>
    </row>
    <row r="435" ht="15">
      <c r="B435" s="116"/>
    </row>
    <row r="436" ht="15">
      <c r="B436" s="116"/>
    </row>
    <row r="437" ht="15">
      <c r="B437" s="116"/>
    </row>
    <row r="438" ht="15">
      <c r="B438" s="116"/>
    </row>
    <row r="439" ht="15">
      <c r="B439" s="116"/>
    </row>
    <row r="440" ht="15">
      <c r="B440" s="116"/>
    </row>
    <row r="441" ht="15">
      <c r="B441" s="116"/>
    </row>
    <row r="442" ht="15">
      <c r="B442" s="116"/>
    </row>
    <row r="443" ht="15">
      <c r="B443" s="116"/>
    </row>
    <row r="444" ht="15">
      <c r="B444" s="116"/>
    </row>
    <row r="445" ht="15">
      <c r="B445" s="116"/>
    </row>
    <row r="446" ht="15">
      <c r="B446" s="116"/>
    </row>
    <row r="447" ht="15">
      <c r="B447" s="116"/>
    </row>
    <row r="448" ht="15">
      <c r="B448" s="116"/>
    </row>
    <row r="449" ht="15">
      <c r="B449" s="116"/>
    </row>
    <row r="450" ht="15">
      <c r="B450" s="116"/>
    </row>
    <row r="451" ht="15">
      <c r="B451" s="116"/>
    </row>
    <row r="452" ht="15">
      <c r="B452" s="116"/>
    </row>
    <row r="453" ht="15">
      <c r="B453" s="116"/>
    </row>
    <row r="454" ht="15">
      <c r="B454" s="116"/>
    </row>
    <row r="455" ht="15">
      <c r="B455" s="116"/>
    </row>
    <row r="456" ht="15">
      <c r="B456" s="116"/>
    </row>
    <row r="457" ht="15">
      <c r="B457" s="116"/>
    </row>
    <row r="458" ht="15">
      <c r="B458" s="116"/>
    </row>
    <row r="459" ht="15">
      <c r="B459" s="116"/>
    </row>
    <row r="460" ht="15">
      <c r="B460" s="116"/>
    </row>
    <row r="461" ht="15">
      <c r="B461" s="116"/>
    </row>
    <row r="462" ht="15">
      <c r="B462" s="116"/>
    </row>
    <row r="463" ht="15">
      <c r="B463" s="116"/>
    </row>
    <row r="464" ht="15">
      <c r="B464" s="116"/>
    </row>
    <row r="465" ht="15">
      <c r="B465" s="116"/>
    </row>
    <row r="466" ht="15">
      <c r="B466" s="116"/>
    </row>
    <row r="467" ht="15">
      <c r="B467" s="116"/>
    </row>
    <row r="468" ht="15">
      <c r="B468" s="116"/>
    </row>
    <row r="469" ht="15">
      <c r="B469" s="116"/>
    </row>
    <row r="470" ht="15">
      <c r="B470" s="116"/>
    </row>
    <row r="471" ht="15">
      <c r="B471" s="116"/>
    </row>
    <row r="472" ht="15">
      <c r="B472" s="116"/>
    </row>
    <row r="473" ht="15">
      <c r="B473" s="116"/>
    </row>
    <row r="474" ht="15">
      <c r="B474" s="116"/>
    </row>
    <row r="475" ht="15">
      <c r="B475" s="116"/>
    </row>
    <row r="476" ht="15">
      <c r="B476" s="116"/>
    </row>
    <row r="477" ht="15">
      <c r="B477" s="116"/>
    </row>
    <row r="478" ht="15">
      <c r="B478" s="116"/>
    </row>
    <row r="479" ht="15">
      <c r="B479" s="116"/>
    </row>
    <row r="480" ht="15">
      <c r="B480" s="116"/>
    </row>
    <row r="481" ht="15">
      <c r="B481" s="116"/>
    </row>
    <row r="482" ht="15">
      <c r="B482" s="116"/>
    </row>
    <row r="483" ht="15">
      <c r="B483" s="116"/>
    </row>
    <row r="484" ht="15">
      <c r="B484" s="116"/>
    </row>
    <row r="485" ht="15">
      <c r="B485" s="116"/>
    </row>
    <row r="486" ht="15">
      <c r="B486" s="116"/>
    </row>
    <row r="487" ht="15">
      <c r="B487" s="116"/>
    </row>
    <row r="488" ht="15">
      <c r="B488" s="116"/>
    </row>
    <row r="489" ht="15">
      <c r="B489" s="116"/>
    </row>
    <row r="490" ht="15">
      <c r="B490" s="116"/>
    </row>
    <row r="491" ht="15">
      <c r="B491" s="116"/>
    </row>
    <row r="492" ht="15">
      <c r="B492" s="116"/>
    </row>
    <row r="493" ht="15">
      <c r="B493" s="116"/>
    </row>
    <row r="494" ht="15">
      <c r="B494" s="116"/>
    </row>
    <row r="495" ht="15">
      <c r="B495" s="116"/>
    </row>
    <row r="496" ht="15">
      <c r="B496" s="116"/>
    </row>
    <row r="497" ht="15">
      <c r="B497" s="116"/>
    </row>
    <row r="498" ht="15">
      <c r="B498" s="116"/>
    </row>
    <row r="499" ht="15">
      <c r="B499" s="116"/>
    </row>
    <row r="500" ht="15">
      <c r="B500" s="116"/>
    </row>
    <row r="501" ht="15">
      <c r="B501" s="116"/>
    </row>
    <row r="502" ht="15">
      <c r="B502" s="116"/>
    </row>
    <row r="503" ht="15">
      <c r="B503" s="116"/>
    </row>
    <row r="504" ht="15">
      <c r="B504" s="116"/>
    </row>
    <row r="505" ht="15">
      <c r="B505" s="116"/>
    </row>
    <row r="506" ht="15">
      <c r="B506" s="116"/>
    </row>
    <row r="507" ht="15">
      <c r="B507" s="116"/>
    </row>
    <row r="508" ht="15">
      <c r="B508" s="116"/>
    </row>
    <row r="509" ht="15">
      <c r="B509" s="116"/>
    </row>
    <row r="510" ht="15">
      <c r="B510" s="116"/>
    </row>
    <row r="511" ht="15">
      <c r="B511" s="116"/>
    </row>
    <row r="512" ht="15">
      <c r="B512" s="116"/>
    </row>
    <row r="513" ht="15">
      <c r="B513" s="116"/>
    </row>
    <row r="514" ht="15">
      <c r="B514" s="116"/>
    </row>
    <row r="515" ht="15">
      <c r="B515" s="116"/>
    </row>
    <row r="516" ht="15">
      <c r="B516" s="116"/>
    </row>
    <row r="517" ht="15">
      <c r="B517" s="116"/>
    </row>
    <row r="518" ht="15">
      <c r="B518" s="116"/>
    </row>
    <row r="519" ht="15">
      <c r="B519" s="116"/>
    </row>
    <row r="520" ht="15">
      <c r="B520" s="116"/>
    </row>
    <row r="521" ht="15">
      <c r="B521" s="116"/>
    </row>
    <row r="522" ht="15">
      <c r="B522" s="116"/>
    </row>
    <row r="523" ht="15">
      <c r="B523" s="116"/>
    </row>
    <row r="524" ht="15">
      <c r="B524" s="116"/>
    </row>
    <row r="525" ht="15">
      <c r="B525" s="116"/>
    </row>
    <row r="526" ht="15">
      <c r="B526" s="116"/>
    </row>
    <row r="527" ht="15">
      <c r="B527" s="116"/>
    </row>
    <row r="528" ht="15">
      <c r="B528" s="116"/>
    </row>
    <row r="529" ht="15">
      <c r="B529" s="116"/>
    </row>
    <row r="530" ht="15">
      <c r="B530" s="116"/>
    </row>
    <row r="531" ht="15">
      <c r="B531" s="116"/>
    </row>
    <row r="532" ht="15">
      <c r="B532" s="116"/>
    </row>
    <row r="533" ht="15">
      <c r="B533" s="116"/>
    </row>
    <row r="534" ht="15">
      <c r="B534" s="116"/>
    </row>
    <row r="535" ht="15">
      <c r="B535" s="116"/>
    </row>
    <row r="536" ht="15">
      <c r="B536" s="116"/>
    </row>
    <row r="537" ht="15">
      <c r="B537" s="116"/>
    </row>
    <row r="538" ht="15">
      <c r="B538" s="116"/>
    </row>
    <row r="539" ht="15">
      <c r="B539" s="116"/>
    </row>
    <row r="540" ht="15">
      <c r="B540" s="116"/>
    </row>
    <row r="541" ht="15">
      <c r="B541" s="116"/>
    </row>
    <row r="542" ht="15">
      <c r="B542" s="116"/>
    </row>
    <row r="543" ht="15">
      <c r="B543" s="116"/>
    </row>
    <row r="544" ht="15">
      <c r="B544" s="116"/>
    </row>
    <row r="545" ht="15">
      <c r="B545" s="116"/>
    </row>
    <row r="546" ht="15">
      <c r="B546" s="116"/>
    </row>
    <row r="547" ht="15">
      <c r="B547" s="116"/>
    </row>
    <row r="548" ht="15">
      <c r="B548" s="116"/>
    </row>
    <row r="549" ht="15">
      <c r="B549" s="116"/>
    </row>
    <row r="550" ht="15">
      <c r="B550" s="116"/>
    </row>
    <row r="551" ht="15">
      <c r="B551" s="116"/>
    </row>
    <row r="552" ht="15">
      <c r="B552" s="116"/>
    </row>
    <row r="553" ht="15">
      <c r="B553" s="116"/>
    </row>
    <row r="554" ht="15">
      <c r="B554" s="116"/>
    </row>
    <row r="555" ht="15">
      <c r="B555" s="116"/>
    </row>
    <row r="556" ht="15">
      <c r="B556" s="116"/>
    </row>
    <row r="557" ht="15">
      <c r="B557" s="116"/>
    </row>
    <row r="558" ht="15">
      <c r="B558" s="116"/>
    </row>
    <row r="559" ht="15">
      <c r="B559" s="116"/>
    </row>
    <row r="560" ht="15">
      <c r="B560" s="116"/>
    </row>
    <row r="561" ht="15">
      <c r="B561" s="116"/>
    </row>
    <row r="562" ht="15">
      <c r="B562" s="116"/>
    </row>
    <row r="563" ht="15">
      <c r="B563" s="116"/>
    </row>
    <row r="564" ht="15">
      <c r="B564" s="116"/>
    </row>
    <row r="565" ht="15">
      <c r="B565" s="116"/>
    </row>
    <row r="566" ht="15">
      <c r="B566" s="116"/>
    </row>
    <row r="567" ht="15">
      <c r="B567" s="116"/>
    </row>
    <row r="568" ht="15">
      <c r="B568" s="116"/>
    </row>
    <row r="569" ht="15">
      <c r="B569" s="116"/>
    </row>
    <row r="570" ht="15">
      <c r="B570" s="116"/>
    </row>
    <row r="571" ht="15">
      <c r="B571" s="116"/>
    </row>
    <row r="572" ht="15">
      <c r="B572" s="116"/>
    </row>
    <row r="573" ht="15">
      <c r="B573" s="116"/>
    </row>
    <row r="574" ht="15">
      <c r="B574" s="116"/>
    </row>
    <row r="575" ht="15">
      <c r="B575" s="116"/>
    </row>
    <row r="576" ht="15">
      <c r="B576" s="116"/>
    </row>
    <row r="577" ht="15">
      <c r="B577" s="116"/>
    </row>
    <row r="578" ht="15">
      <c r="B578" s="116"/>
    </row>
    <row r="579" ht="15">
      <c r="B579" s="116"/>
    </row>
    <row r="580" ht="15">
      <c r="B580" s="116"/>
    </row>
    <row r="581" ht="15">
      <c r="B581" s="116"/>
    </row>
    <row r="582" ht="15">
      <c r="B582" s="116"/>
    </row>
    <row r="583" ht="15">
      <c r="B583" s="116"/>
    </row>
    <row r="584" ht="15">
      <c r="B584" s="116"/>
    </row>
    <row r="585" ht="15">
      <c r="B585" s="116"/>
    </row>
    <row r="586" ht="15">
      <c r="B586" s="116"/>
    </row>
    <row r="587" ht="15">
      <c r="B587" s="116"/>
    </row>
    <row r="588" ht="15">
      <c r="B588" s="116"/>
    </row>
    <row r="589" ht="15">
      <c r="B589" s="116"/>
    </row>
    <row r="590" ht="15">
      <c r="B590" s="116"/>
    </row>
    <row r="591" ht="15">
      <c r="B591" s="116"/>
    </row>
    <row r="592" ht="15">
      <c r="B592" s="116"/>
    </row>
    <row r="593" ht="15">
      <c r="B593" s="116"/>
    </row>
    <row r="594" ht="15">
      <c r="B594" s="116"/>
    </row>
    <row r="595" ht="15">
      <c r="B595" s="116"/>
    </row>
    <row r="596" ht="15">
      <c r="B596" s="116"/>
    </row>
    <row r="597" ht="15">
      <c r="B597" s="116"/>
    </row>
    <row r="598" ht="15">
      <c r="B598" s="116"/>
    </row>
    <row r="599" ht="15">
      <c r="B599" s="116"/>
    </row>
    <row r="600" ht="15">
      <c r="B600" s="116"/>
    </row>
    <row r="601" ht="15">
      <c r="B601" s="116"/>
    </row>
    <row r="602" ht="15">
      <c r="B602" s="116"/>
    </row>
    <row r="603" ht="15">
      <c r="B603" s="116"/>
    </row>
    <row r="604" ht="15">
      <c r="B604" s="116"/>
    </row>
    <row r="605" ht="15">
      <c r="B605" s="116"/>
    </row>
    <row r="606" ht="15">
      <c r="B606" s="116"/>
    </row>
    <row r="607" ht="15">
      <c r="B607" s="116"/>
    </row>
    <row r="608" ht="15">
      <c r="B608" s="116"/>
    </row>
    <row r="609" ht="15">
      <c r="B609" s="116"/>
    </row>
    <row r="610" ht="15">
      <c r="B610" s="116"/>
    </row>
    <row r="611" ht="15">
      <c r="B611" s="116"/>
    </row>
    <row r="612" ht="15">
      <c r="B612" s="116"/>
    </row>
    <row r="613" ht="15">
      <c r="B613" s="116"/>
    </row>
    <row r="614" ht="15">
      <c r="B614" s="116"/>
    </row>
    <row r="615" ht="15">
      <c r="B615" s="116"/>
    </row>
    <row r="616" ht="15">
      <c r="B616" s="116"/>
    </row>
    <row r="617" ht="15">
      <c r="B617" s="116"/>
    </row>
    <row r="618" ht="15">
      <c r="B618" s="116"/>
    </row>
    <row r="619" ht="15">
      <c r="B619" s="116"/>
    </row>
    <row r="620" ht="15">
      <c r="B620" s="116"/>
    </row>
    <row r="621" ht="15">
      <c r="B621" s="116"/>
    </row>
    <row r="622" ht="15">
      <c r="B622" s="116"/>
    </row>
    <row r="623" ht="15">
      <c r="B623" s="116"/>
    </row>
    <row r="624" ht="15">
      <c r="B624" s="116"/>
    </row>
  </sheetData>
  <mergeCells count="10">
    <mergeCell ref="A1:I1"/>
    <mergeCell ref="A2:I2"/>
    <mergeCell ref="A5:I5"/>
    <mergeCell ref="A6:I6"/>
    <mergeCell ref="G8:I8"/>
    <mergeCell ref="G59:I59"/>
    <mergeCell ref="A49:I49"/>
    <mergeCell ref="A50:I50"/>
    <mergeCell ref="A53:I53"/>
    <mergeCell ref="A54:I54"/>
  </mergeCells>
  <printOptions/>
  <pageMargins left="0.8" right="0.5" top="0.75" bottom="0.4" header="0.511811023622047" footer="0.511811023622047"/>
  <pageSetup horizontalDpi="600" verticalDpi="600" orientation="portrait" paperSize="9" scale="97" r:id="rId1"/>
  <rowBreaks count="1" manualBreakCount="1">
    <brk id="4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HUP SENG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HUP SENG</dc:creator>
  <cp:keywords/>
  <dc:description/>
  <cp:lastModifiedBy>siah</cp:lastModifiedBy>
  <cp:lastPrinted>2005-09-09T03:27:49Z</cp:lastPrinted>
  <dcterms:created xsi:type="dcterms:W3CDTF">2000-10-13T07:44:50Z</dcterms:created>
  <dcterms:modified xsi:type="dcterms:W3CDTF">2005-09-09T03:28:30Z</dcterms:modified>
  <cp:category/>
  <cp:version/>
  <cp:contentType/>
  <cp:contentStatus/>
</cp:coreProperties>
</file>