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'BS'!$B$1:$G$71</definedName>
    <definedName name="_xlnm.Print_Area" localSheetId="3">'Cash Flow'!$A$1:$E$50</definedName>
    <definedName name="_xlnm.Print_Area" localSheetId="2">'Changes in Equity'!$A$1:$K$49</definedName>
    <definedName name="_xlnm.Print_Area" localSheetId="0">'PL'!$A$1:$I$44</definedName>
  </definedNames>
  <calcPr fullCalcOnLoad="1"/>
</workbook>
</file>

<file path=xl/sharedStrings.xml><?xml version="1.0" encoding="utf-8"?>
<sst xmlns="http://schemas.openxmlformats.org/spreadsheetml/2006/main" count="185" uniqueCount="131">
  <si>
    <t>Finance costs, net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</si>
  <si>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</si>
  <si>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</si>
  <si>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</si>
  <si>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</si>
  <si>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</si>
  <si>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</si>
  <si>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for the year ended 31 December 2004)</t>
  </si>
  <si>
    <t>audited financial statements for the year ended 31 December 2004)</t>
  </si>
  <si>
    <t xml:space="preserve">  audited financial statements for the year ended 31 December 2004)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</si>
  <si>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</si>
  <si>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</si>
  <si>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</si>
  <si>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</si>
  <si>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</si>
  <si>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</si>
  <si>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Shareholders' equity</t>
  </si>
  <si>
    <t>Changes in working capital</t>
  </si>
  <si>
    <t>n/a</t>
  </si>
  <si>
    <t>Minority interests</t>
  </si>
  <si>
    <t>Profit from operations</t>
  </si>
  <si>
    <t>Net loss for the period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</si>
  <si>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</si>
  <si>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</si>
  <si>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</si>
  <si>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</si>
  <si>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</si>
  <si>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</si>
  <si>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</si>
  <si>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</si>
  <si>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PRECEDING</t>
  </si>
  <si>
    <t>FINANCIAL</t>
  </si>
  <si>
    <t>Property, plant and equipment</t>
  </si>
  <si>
    <t>Long term receivables</t>
  </si>
  <si>
    <t>Other investments</t>
  </si>
  <si>
    <t xml:space="preserve">Current assets </t>
  </si>
  <si>
    <t>Development properties</t>
  </si>
  <si>
    <t>Properties held for resale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</si>
  <si>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</si>
  <si>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</si>
  <si>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</si>
  <si>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</si>
  <si>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</si>
  <si>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</si>
  <si>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</si>
  <si>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</si>
  <si>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</si>
  <si>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</si>
  <si>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</si>
  <si>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>PRECEDING PERIOD</t>
  </si>
  <si>
    <t xml:space="preserve">Deferred taxation </t>
  </si>
  <si>
    <t>Current liabilities</t>
  </si>
  <si>
    <t>Non-cash and non-operating items</t>
  </si>
  <si>
    <t>FOR THE QUARTER ENDED 30 SEPTEMBER 2005 (UNAUDITED)</t>
  </si>
  <si>
    <t>30/9/2005</t>
  </si>
  <si>
    <t>30/9/2004</t>
  </si>
  <si>
    <t>Balance at 30 September, 2005</t>
  </si>
  <si>
    <t>Balance at 30 September, 2004</t>
  </si>
  <si>
    <t xml:space="preserve"> 30/9/2005</t>
  </si>
  <si>
    <t xml:space="preserve"> 30/9/2004</t>
  </si>
  <si>
    <t>9 MONTHS</t>
  </si>
  <si>
    <t>Cash generated from operations</t>
  </si>
  <si>
    <t>Tax recoverable</t>
  </si>
  <si>
    <t>Net current liabilities</t>
  </si>
  <si>
    <t>Net decrease in Cash and Cash Equivalents</t>
  </si>
  <si>
    <t>Net profit for the period</t>
  </si>
  <si>
    <t xml:space="preserve"> Reserves on consolidation, net</t>
  </si>
  <si>
    <t>Investments in associates</t>
  </si>
  <si>
    <t>Due from associates</t>
  </si>
  <si>
    <t>Due to associates</t>
  </si>
  <si>
    <t>Represented by: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</si>
  <si>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</si>
  <si>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</si>
  <si>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</si>
  <si>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</si>
  <si>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</si>
  <si>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</si>
  <si>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</si>
  <si>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</si>
  <si>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</si>
  <si>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</si>
  <si>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</si>
  <si>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</si>
  <si>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</si>
  <si>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Disposal/deconsolidation of subsidiaries **</t>
  </si>
  <si>
    <t>** Relates to foreign currencies fluctuation reserve and capital reserve.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</si>
  <si>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</si>
  <si>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</si>
  <si>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</si>
  <si>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>Balance at 1 January, 2005</t>
  </si>
  <si>
    <t>EPS  -  Basic (sen)</t>
  </si>
  <si>
    <t xml:space="preserve">         -  Diluted (sen)</t>
  </si>
  <si>
    <t>&lt;---Non-distributable----&gt;</t>
  </si>
  <si>
    <t>(The Condensed Consolidated Statements of Changes in Equity should be read in conjunction with the</t>
  </si>
  <si>
    <t>Cash and Cash Equivalents at beginning of period</t>
  </si>
  <si>
    <t>31/12/2004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</si>
  <si>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</si>
  <si>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</si>
  <si>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</si>
  <si>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</si>
  <si>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</si>
  <si>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</si>
  <si>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</si>
  <si>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Non-operating income (see Note A4)</t>
  </si>
  <si>
    <t>Balance at 1 January, 2004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</si>
  <si>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</si>
  <si>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</si>
  <si>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</si>
  <si>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</si>
  <si>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</si>
  <si>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</si>
  <si>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</si>
  <si>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</si>
  <si>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</si>
  <si>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PERIOD ENDED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</si>
  <si>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</si>
  <si>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</si>
  <si>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</si>
  <si>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</si>
  <si>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</si>
  <si>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</si>
  <si>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</si>
  <si>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Translation gain *</t>
  </si>
  <si>
    <t>Profit after tax</t>
  </si>
  <si>
    <t>* Gain not recognised in the income statement.</t>
  </si>
  <si>
    <t>Net profit/(loss) for the period</t>
  </si>
  <si>
    <t>YEAR ENDED</t>
  </si>
  <si>
    <t>Redeemable Convertible Secured Loan Stocks ("RCSLS")</t>
  </si>
  <si>
    <t>Effect of partial redemption of RCSLS</t>
  </si>
  <si>
    <t>Net cash (used in)/generated from operating activities</t>
  </si>
  <si>
    <t>Net cash generated from/(used in) financing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</si>
</sst>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167" fontId="3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 quotePrefix="1">
      <alignment horizontal="center"/>
    </xf>
    <xf numFmtId="165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67" fontId="3" fillId="0" borderId="3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10" xfId="15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2" fillId="0" borderId="11" xfId="15" applyFont="1" applyBorder="1" applyAlignment="1">
      <alignment/>
    </xf>
    <xf numFmtId="43" fontId="3" fillId="0" borderId="11" xfId="15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37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2" xfId="19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7" fontId="3" fillId="0" borderId="0" xfId="0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11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1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1" xfId="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right"/>
    </xf>
    <xf numFmtId="0" fontId="2" fillId="0" borderId="1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0\Dec\BSdec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3\Jun\klse\Direct%20Personnel%20Premises%20Jun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3\Jun\klse\Operating%20expenses%20Jun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5\Sept\BSSept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ng%20expenses%20Sept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rect%20Personnel%20Premises%20Sept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s"/>
      <sheetName val="BS PL"/>
      <sheetName val="CJE"/>
      <sheetName val="ASSOF"/>
      <sheetName val="COCF"/>
      <sheetName val="INTERCOF"/>
      <sheetName val="MISCF"/>
      <sheetName val="OPBALANCE"/>
      <sheetName val="R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2003"/>
      <sheetName val="Comparis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JNL"/>
      <sheetName val="Summary"/>
      <sheetName val="Audited - other op ex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cas"/>
      <sheetName val="BS PL"/>
      <sheetName val="CJE"/>
      <sheetName val="COCF"/>
      <sheetName val="ASSOF"/>
      <sheetName val="RJE"/>
      <sheetName val="MISCF"/>
      <sheetName val="INTERCO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JNL"/>
      <sheetName val="Summary"/>
      <sheetName val="Sheet1"/>
      <sheetName val="Audited - other op ex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2005"/>
      <sheetName val="Comparis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140625" style="3" customWidth="1"/>
    <col min="2" max="2" width="0.42578125" style="3" customWidth="1"/>
    <col min="3" max="3" width="12.140625" style="3" bestFit="1" customWidth="1"/>
    <col min="4" max="4" width="0.42578125" style="26" customWidth="1"/>
    <col min="5" max="5" width="23.7109375" style="3" bestFit="1" customWidth="1"/>
    <col min="6" max="6" width="0.42578125" style="3" customWidth="1"/>
    <col min="7" max="7" width="12.140625" style="3" bestFit="1" customWidth="1"/>
    <col min="8" max="8" width="0.42578125" style="3" customWidth="1"/>
    <col min="9" max="9" width="23.7109375" style="3" bestFit="1" customWidth="1"/>
    <col min="10" max="10" width="1.7109375" style="3" customWidth="1"/>
    <col min="11" max="11" width="0.42578125" style="26" customWidth="1"/>
    <col min="12" max="16384" width="9.140625" style="3" customWidth="1"/>
  </cols>
  <sheetData>
    <row r="1" ht="15.75">
      <c r="A1" s="2" t="s">
        <v>1</v>
      </c>
    </row>
    <row r="3" spans="1:3" ht="15.75">
      <c r="A3" s="63" t="s">
        <v>77</v>
      </c>
      <c r="C3" s="2"/>
    </row>
    <row r="4" spans="1:3" ht="15.75">
      <c r="A4" s="62" t="s">
        <v>53</v>
      </c>
      <c r="C4" s="2"/>
    </row>
    <row r="6" spans="3:9" ht="15.75">
      <c r="C6" s="89" t="s">
        <v>4</v>
      </c>
      <c r="D6" s="87"/>
      <c r="E6" s="88"/>
      <c r="G6" s="86" t="s">
        <v>5</v>
      </c>
      <c r="H6" s="87"/>
      <c r="I6" s="88"/>
    </row>
    <row r="7" spans="3:11" ht="15.75">
      <c r="C7" s="20" t="s">
        <v>26</v>
      </c>
      <c r="D7" s="4"/>
      <c r="E7" s="20" t="s">
        <v>6</v>
      </c>
      <c r="G7" s="20" t="s">
        <v>26</v>
      </c>
      <c r="H7" s="65"/>
      <c r="I7" s="20" t="s">
        <v>6</v>
      </c>
      <c r="K7" s="71"/>
    </row>
    <row r="8" spans="3:11" ht="15.75">
      <c r="C8" s="21" t="s">
        <v>48</v>
      </c>
      <c r="D8" s="4"/>
      <c r="E8" s="21" t="s">
        <v>49</v>
      </c>
      <c r="G8" s="21" t="s">
        <v>48</v>
      </c>
      <c r="H8" s="4"/>
      <c r="I8" s="21" t="s">
        <v>49</v>
      </c>
      <c r="K8" s="72"/>
    </row>
    <row r="9" spans="3:11" ht="15.75">
      <c r="C9" s="21" t="s">
        <v>27</v>
      </c>
      <c r="D9" s="4"/>
      <c r="E9" s="21" t="s">
        <v>27</v>
      </c>
      <c r="G9" s="21" t="s">
        <v>27</v>
      </c>
      <c r="H9" s="4"/>
      <c r="I9" s="21" t="s">
        <v>27</v>
      </c>
      <c r="K9" s="6"/>
    </row>
    <row r="10" spans="3:11" ht="15.75">
      <c r="C10" s="22" t="s">
        <v>54</v>
      </c>
      <c r="D10" s="82"/>
      <c r="E10" s="22" t="s">
        <v>55</v>
      </c>
      <c r="G10" s="22" t="str">
        <f>+C10</f>
        <v>30/9/2005</v>
      </c>
      <c r="H10" s="23"/>
      <c r="I10" s="22" t="str">
        <f>+E10</f>
        <v>30/9/2004</v>
      </c>
      <c r="K10" s="6"/>
    </row>
    <row r="11" spans="3:11" ht="15.75">
      <c r="C11" s="24" t="s">
        <v>28</v>
      </c>
      <c r="D11" s="6"/>
      <c r="E11" s="24" t="s">
        <v>28</v>
      </c>
      <c r="G11" s="24" t="s">
        <v>28</v>
      </c>
      <c r="H11" s="66"/>
      <c r="I11" s="24" t="s">
        <v>28</v>
      </c>
      <c r="K11" s="6"/>
    </row>
    <row r="13" spans="1:11" ht="15.75">
      <c r="A13" s="3" t="s">
        <v>12</v>
      </c>
      <c r="C13" s="46">
        <v>349935</v>
      </c>
      <c r="E13" s="14">
        <v>292365</v>
      </c>
      <c r="G13" s="46">
        <v>992989</v>
      </c>
      <c r="I13" s="37">
        <v>835723</v>
      </c>
      <c r="K13" s="16"/>
    </row>
    <row r="14" spans="3:11" ht="15.75">
      <c r="C14" s="2"/>
      <c r="G14" s="2"/>
      <c r="K14" s="16"/>
    </row>
    <row r="15" spans="1:11" ht="15.75">
      <c r="A15" s="3" t="s">
        <v>78</v>
      </c>
      <c r="C15" s="13">
        <v>-332414</v>
      </c>
      <c r="D15" s="16"/>
      <c r="E15" s="14">
        <v>-283303</v>
      </c>
      <c r="F15" s="14"/>
      <c r="G15" s="13">
        <v>-950296</v>
      </c>
      <c r="I15" s="14">
        <v>-814470</v>
      </c>
      <c r="K15" s="16"/>
    </row>
    <row r="16" spans="3:11" ht="15.75">
      <c r="C16" s="2"/>
      <c r="G16" s="2"/>
      <c r="K16" s="16"/>
    </row>
    <row r="17" spans="1:11" ht="15.75">
      <c r="A17" s="3" t="s">
        <v>79</v>
      </c>
      <c r="C17" s="47">
        <v>5345</v>
      </c>
      <c r="E17" s="42">
        <v>3946</v>
      </c>
      <c r="G17" s="47">
        <v>13038</v>
      </c>
      <c r="I17" s="42">
        <v>11838</v>
      </c>
      <c r="K17" s="16"/>
    </row>
    <row r="18" spans="3:11" ht="15.75">
      <c r="C18" s="2"/>
      <c r="G18" s="2"/>
      <c r="K18" s="16"/>
    </row>
    <row r="19" spans="1:11" ht="15.75">
      <c r="A19" s="7" t="s">
        <v>20</v>
      </c>
      <c r="C19" s="46">
        <f>+C13+C15+C17</f>
        <v>22866</v>
      </c>
      <c r="E19" s="37">
        <f>+E13+E15+E17</f>
        <v>13008</v>
      </c>
      <c r="G19" s="46">
        <f>+G13+G15+G17</f>
        <v>55731</v>
      </c>
      <c r="I19" s="37">
        <f>+I13+I15+I17</f>
        <v>33091</v>
      </c>
      <c r="J19" s="14"/>
      <c r="K19" s="73"/>
    </row>
    <row r="20" spans="3:11" ht="15.75">
      <c r="C20" s="46"/>
      <c r="G20" s="2"/>
      <c r="J20" s="37"/>
      <c r="K20" s="16"/>
    </row>
    <row r="21" spans="1:11" ht="15.75">
      <c r="A21" s="61" t="s">
        <v>103</v>
      </c>
      <c r="C21" s="46">
        <v>15</v>
      </c>
      <c r="E21" s="14">
        <v>20881</v>
      </c>
      <c r="G21" s="13">
        <v>32695</v>
      </c>
      <c r="I21" s="14">
        <v>11805</v>
      </c>
      <c r="J21" s="37"/>
      <c r="K21" s="16"/>
    </row>
    <row r="22" spans="3:11" ht="15.75">
      <c r="C22" s="2"/>
      <c r="G22" s="2"/>
      <c r="J22" s="37"/>
      <c r="K22" s="16"/>
    </row>
    <row r="23" spans="1:11" ht="15.75">
      <c r="A23" s="7" t="s">
        <v>0</v>
      </c>
      <c r="C23" s="13">
        <v>-8624</v>
      </c>
      <c r="D23" s="27"/>
      <c r="E23" s="14">
        <v>-9854</v>
      </c>
      <c r="G23" s="13">
        <v>-27599</v>
      </c>
      <c r="I23" s="14">
        <v>-28522</v>
      </c>
      <c r="J23" s="14"/>
      <c r="K23" s="16"/>
    </row>
    <row r="24" spans="3:11" ht="15.75">
      <c r="C24" s="2"/>
      <c r="G24" s="2"/>
      <c r="J24" s="37"/>
      <c r="K24" s="16"/>
    </row>
    <row r="25" spans="1:11" ht="15.75">
      <c r="A25" s="5" t="s">
        <v>106</v>
      </c>
      <c r="C25" s="48">
        <v>94</v>
      </c>
      <c r="E25" s="42">
        <v>236</v>
      </c>
      <c r="G25" s="47">
        <v>373</v>
      </c>
      <c r="I25" s="42">
        <v>348</v>
      </c>
      <c r="K25" s="16"/>
    </row>
    <row r="26" spans="3:11" ht="15.75">
      <c r="C26" s="2"/>
      <c r="G26" s="2"/>
      <c r="K26" s="16"/>
    </row>
    <row r="27" spans="1:11" ht="15.75">
      <c r="A27" s="61" t="s">
        <v>10</v>
      </c>
      <c r="C27" s="46">
        <f>+C19+C23+C25+C21</f>
        <v>14351</v>
      </c>
      <c r="E27" s="37">
        <f>+E19+E23+E25+E21</f>
        <v>24271</v>
      </c>
      <c r="G27" s="46">
        <f>+G19+G23+G25+G21</f>
        <v>61200</v>
      </c>
      <c r="I27" s="37">
        <f>+I19+I23+I25+I21</f>
        <v>16722</v>
      </c>
      <c r="K27" s="73"/>
    </row>
    <row r="28" spans="3:11" ht="15.75">
      <c r="C28" s="2"/>
      <c r="G28" s="2"/>
      <c r="K28" s="16"/>
    </row>
    <row r="29" spans="1:11" ht="15.75">
      <c r="A29" s="3" t="s">
        <v>13</v>
      </c>
      <c r="C29" s="47">
        <v>-8961</v>
      </c>
      <c r="E29" s="42">
        <v>-1146</v>
      </c>
      <c r="G29" s="49">
        <v>-21674</v>
      </c>
      <c r="I29" s="50">
        <v>-9151</v>
      </c>
      <c r="K29" s="16"/>
    </row>
    <row r="30" spans="3:11" ht="15.75">
      <c r="C30" s="2"/>
      <c r="G30" s="2"/>
      <c r="K30" s="16"/>
    </row>
    <row r="31" spans="1:11" ht="15.75">
      <c r="A31" s="61" t="s">
        <v>123</v>
      </c>
      <c r="C31" s="46">
        <f>+C27+C29</f>
        <v>5390</v>
      </c>
      <c r="E31" s="37">
        <f>+E27+E29</f>
        <v>23125</v>
      </c>
      <c r="G31" s="46">
        <f>+G27+G29</f>
        <v>39526</v>
      </c>
      <c r="I31" s="37">
        <f>+I27+I29</f>
        <v>7571</v>
      </c>
      <c r="K31" s="73"/>
    </row>
    <row r="32" spans="3:11" ht="15.75">
      <c r="C32" s="2"/>
      <c r="G32" s="2"/>
      <c r="K32" s="16"/>
    </row>
    <row r="33" spans="1:11" ht="15.75">
      <c r="A33" s="3" t="s">
        <v>19</v>
      </c>
      <c r="C33" s="48">
        <v>670</v>
      </c>
      <c r="E33" s="42">
        <v>-3415</v>
      </c>
      <c r="G33" s="49">
        <v>-4628</v>
      </c>
      <c r="I33" s="42">
        <v>-10671</v>
      </c>
      <c r="K33" s="16"/>
    </row>
    <row r="34" spans="3:11" ht="15.75">
      <c r="C34" s="2"/>
      <c r="G34" s="2"/>
      <c r="K34" s="16"/>
    </row>
    <row r="35" spans="1:11" ht="15.75">
      <c r="A35" s="7" t="s">
        <v>125</v>
      </c>
      <c r="C35" s="48">
        <f>+C31+C33</f>
        <v>6060</v>
      </c>
      <c r="E35" s="51">
        <f>+E31+E33</f>
        <v>19710</v>
      </c>
      <c r="G35" s="48">
        <f>+G31+G33</f>
        <v>34898</v>
      </c>
      <c r="I35" s="51">
        <f>+I31+I33</f>
        <v>-3100</v>
      </c>
      <c r="J35" s="37"/>
      <c r="K35" s="73"/>
    </row>
    <row r="36" spans="3:11" ht="15.75">
      <c r="C36" s="2"/>
      <c r="G36" s="2"/>
      <c r="K36" s="16"/>
    </row>
    <row r="37" spans="1:11" ht="16.5" thickBot="1">
      <c r="A37" s="7" t="s">
        <v>90</v>
      </c>
      <c r="C37" s="52">
        <v>1.06</v>
      </c>
      <c r="D37" s="16"/>
      <c r="E37" s="53">
        <v>3.6</v>
      </c>
      <c r="G37" s="54">
        <v>6.12</v>
      </c>
      <c r="I37" s="55">
        <v>-0.57</v>
      </c>
      <c r="K37" s="74"/>
    </row>
    <row r="38" spans="3:11" ht="8.25" customHeight="1">
      <c r="C38" s="27"/>
      <c r="E38" s="26"/>
      <c r="F38" s="26"/>
      <c r="G38" s="27"/>
      <c r="H38" s="26"/>
      <c r="I38" s="26"/>
      <c r="K38" s="16"/>
    </row>
    <row r="39" spans="1:11" ht="16.5" thickBot="1">
      <c r="A39" s="7" t="s">
        <v>91</v>
      </c>
      <c r="C39" s="84">
        <v>1.06</v>
      </c>
      <c r="E39" s="85">
        <v>2.93</v>
      </c>
      <c r="G39" s="84">
        <v>5.59</v>
      </c>
      <c r="I39" s="85" t="s">
        <v>18</v>
      </c>
      <c r="K39" s="75"/>
    </row>
    <row r="40" ht="15.75">
      <c r="G40" s="37"/>
    </row>
    <row r="42" ht="15.75">
      <c r="A42" s="2" t="s">
        <v>87</v>
      </c>
    </row>
    <row r="43" ht="15.75">
      <c r="A43" s="1" t="s">
        <v>7</v>
      </c>
    </row>
    <row r="46" spans="7:9" ht="15.75">
      <c r="G46" s="37" t="e">
        <f>+G27-#REF!</f>
        <v>#REF!</v>
      </c>
      <c r="I46" s="37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3" customWidth="1"/>
    <col min="2" max="2" width="57.421875" style="3" customWidth="1"/>
    <col min="3" max="3" width="0.42578125" style="3" customWidth="1"/>
    <col min="4" max="4" width="18.28125" style="3" bestFit="1" customWidth="1"/>
    <col min="5" max="5" width="0.42578125" style="3" customWidth="1"/>
    <col min="6" max="6" width="15.7109375" style="3" bestFit="1" customWidth="1"/>
    <col min="7" max="7" width="0.42578125" style="3" customWidth="1"/>
    <col min="8" max="8" width="0.42578125" style="3" bestFit="1" customWidth="1"/>
    <col min="9" max="16384" width="0.42578125" style="3" customWidth="1"/>
  </cols>
  <sheetData>
    <row r="1" spans="1:2" ht="15.75">
      <c r="A1" s="2"/>
      <c r="B1" s="2" t="s">
        <v>2</v>
      </c>
    </row>
    <row r="2" ht="7.5" customHeight="1"/>
    <row r="3" spans="1:4" ht="15.75">
      <c r="A3" s="29"/>
      <c r="B3" s="63" t="s">
        <v>74</v>
      </c>
      <c r="D3" s="2"/>
    </row>
    <row r="4" spans="1:4" ht="7.5" customHeight="1">
      <c r="A4" s="29"/>
      <c r="B4" s="62"/>
      <c r="D4" s="2"/>
    </row>
    <row r="5" ht="8.25" customHeight="1"/>
    <row r="6" ht="6.75" customHeight="1"/>
    <row r="7" spans="4:6" ht="15.75">
      <c r="D7" s="30" t="s">
        <v>24</v>
      </c>
      <c r="F7" s="30" t="s">
        <v>29</v>
      </c>
    </row>
    <row r="8" spans="4:6" ht="15.75">
      <c r="D8" s="31" t="s">
        <v>25</v>
      </c>
      <c r="F8" s="31" t="s">
        <v>25</v>
      </c>
    </row>
    <row r="9" spans="4:6" ht="15.75">
      <c r="D9" s="31" t="s">
        <v>26</v>
      </c>
      <c r="F9" s="31" t="s">
        <v>30</v>
      </c>
    </row>
    <row r="10" spans="4:6" ht="15.75">
      <c r="D10" s="31" t="s">
        <v>31</v>
      </c>
      <c r="F10" s="31" t="s">
        <v>31</v>
      </c>
    </row>
    <row r="11" spans="4:6" ht="15.75">
      <c r="D11" s="31" t="s">
        <v>114</v>
      </c>
      <c r="F11" s="32" t="s">
        <v>126</v>
      </c>
    </row>
    <row r="12" spans="4:6" ht="15.75">
      <c r="D12" s="33" t="s">
        <v>54</v>
      </c>
      <c r="F12" s="33" t="s">
        <v>95</v>
      </c>
    </row>
    <row r="13" spans="4:6" ht="15.75">
      <c r="D13" s="34" t="s">
        <v>28</v>
      </c>
      <c r="F13" s="34" t="s">
        <v>28</v>
      </c>
    </row>
    <row r="14" spans="4:6" ht="15.75">
      <c r="D14" s="14"/>
      <c r="E14" s="14"/>
      <c r="F14" s="14"/>
    </row>
    <row r="15" spans="1:6" ht="15.75">
      <c r="A15" s="10"/>
      <c r="B15" s="35" t="s">
        <v>80</v>
      </c>
      <c r="D15" s="14"/>
      <c r="E15" s="14"/>
      <c r="F15" s="14"/>
    </row>
    <row r="16" spans="1:6" ht="15.75">
      <c r="A16" s="10"/>
      <c r="B16" s="5" t="s">
        <v>66</v>
      </c>
      <c r="D16" s="14">
        <v>-8121</v>
      </c>
      <c r="E16" s="14"/>
      <c r="F16" s="14">
        <v>-21850</v>
      </c>
    </row>
    <row r="17" spans="1:6" ht="15.75">
      <c r="A17" s="10"/>
      <c r="B17" s="76" t="s">
        <v>32</v>
      </c>
      <c r="D17" s="14">
        <v>375090</v>
      </c>
      <c r="E17" s="14"/>
      <c r="F17" s="14">
        <v>354151</v>
      </c>
    </row>
    <row r="18" spans="1:6" ht="15.75">
      <c r="A18" s="10"/>
      <c r="B18" s="76" t="s">
        <v>105</v>
      </c>
      <c r="D18" s="14">
        <v>16163</v>
      </c>
      <c r="E18" s="14"/>
      <c r="F18" s="14">
        <v>13842</v>
      </c>
    </row>
    <row r="19" spans="1:6" ht="15.75">
      <c r="A19" s="10"/>
      <c r="B19" s="76" t="s">
        <v>67</v>
      </c>
      <c r="D19" s="14">
        <v>3100</v>
      </c>
      <c r="E19" s="14"/>
      <c r="F19" s="14">
        <v>3088</v>
      </c>
    </row>
    <row r="20" spans="1:6" ht="15.75">
      <c r="A20" s="10"/>
      <c r="B20" s="76" t="s">
        <v>33</v>
      </c>
      <c r="D20" s="14">
        <v>23346</v>
      </c>
      <c r="E20" s="14"/>
      <c r="F20" s="14">
        <v>17623</v>
      </c>
    </row>
    <row r="21" spans="1:6" ht="15.75">
      <c r="A21" s="10"/>
      <c r="B21" s="76" t="s">
        <v>34</v>
      </c>
      <c r="D21" s="14">
        <v>15879</v>
      </c>
      <c r="E21" s="14"/>
      <c r="F21" s="14">
        <v>18031</v>
      </c>
    </row>
    <row r="22" spans="1:8" ht="15.75">
      <c r="A22" s="10"/>
      <c r="B22" s="9" t="s">
        <v>96</v>
      </c>
      <c r="D22" s="14">
        <v>14695</v>
      </c>
      <c r="E22" s="14"/>
      <c r="F22" s="14">
        <v>13351</v>
      </c>
      <c r="H22" s="37" t="e">
        <f>SUM(#REF!)</f>
        <v>#REF!</v>
      </c>
    </row>
    <row r="23" spans="4:6" ht="15.75">
      <c r="D23" s="15">
        <f>SUM(D16:D22)</f>
        <v>440152</v>
      </c>
      <c r="E23" s="14"/>
      <c r="F23" s="15">
        <f>SUM(F16:F22)</f>
        <v>398236</v>
      </c>
    </row>
    <row r="24" spans="1:6" ht="15.75">
      <c r="A24" s="10"/>
      <c r="B24" s="38" t="s">
        <v>35</v>
      </c>
      <c r="D24" s="14"/>
      <c r="E24" s="14"/>
      <c r="F24" s="14"/>
    </row>
    <row r="25" spans="1:6" ht="15.75">
      <c r="A25" s="10"/>
      <c r="B25" s="36" t="s">
        <v>22</v>
      </c>
      <c r="D25" s="39">
        <v>3000</v>
      </c>
      <c r="E25" s="16"/>
      <c r="F25" s="39">
        <v>3303</v>
      </c>
    </row>
    <row r="26" spans="1:6" ht="15.75">
      <c r="A26" s="10"/>
      <c r="B26" s="36" t="s">
        <v>68</v>
      </c>
      <c r="D26" s="40">
        <v>5967</v>
      </c>
      <c r="E26" s="16"/>
      <c r="F26" s="40">
        <v>6181</v>
      </c>
    </row>
    <row r="27" spans="1:6" ht="15.75">
      <c r="A27" s="10"/>
      <c r="B27" s="36" t="s">
        <v>36</v>
      </c>
      <c r="D27" s="40">
        <v>0</v>
      </c>
      <c r="E27" s="14"/>
      <c r="F27" s="40">
        <v>264696</v>
      </c>
    </row>
    <row r="28" spans="1:6" ht="15.75">
      <c r="A28" s="10"/>
      <c r="B28" s="36" t="s">
        <v>37</v>
      </c>
      <c r="D28" s="40">
        <v>23116</v>
      </c>
      <c r="E28" s="14"/>
      <c r="F28" s="40">
        <v>23116</v>
      </c>
    </row>
    <row r="29" spans="1:6" ht="15.75">
      <c r="A29" s="10"/>
      <c r="B29" s="41" t="s">
        <v>62</v>
      </c>
      <c r="D29" s="40">
        <v>2147</v>
      </c>
      <c r="E29" s="14"/>
      <c r="F29" s="40">
        <v>2070</v>
      </c>
    </row>
    <row r="30" spans="1:6" ht="15.75">
      <c r="A30" s="10"/>
      <c r="B30" s="36" t="s">
        <v>97</v>
      </c>
      <c r="D30" s="40">
        <v>228960</v>
      </c>
      <c r="E30" s="14"/>
      <c r="F30" s="40">
        <v>197682</v>
      </c>
    </row>
    <row r="31" spans="1:6" ht="15.75">
      <c r="A31" s="10"/>
      <c r="B31" s="36" t="s">
        <v>100</v>
      </c>
      <c r="D31" s="40">
        <v>57838</v>
      </c>
      <c r="E31" s="14"/>
      <c r="F31" s="40">
        <v>66565</v>
      </c>
    </row>
    <row r="32" spans="1:6" ht="15.75">
      <c r="A32" s="10"/>
      <c r="B32" s="41" t="s">
        <v>38</v>
      </c>
      <c r="D32" s="40">
        <v>121178</v>
      </c>
      <c r="E32" s="14"/>
      <c r="F32" s="40">
        <v>103233</v>
      </c>
    </row>
    <row r="33" spans="1:6" ht="15.75">
      <c r="A33" s="10"/>
      <c r="B33" s="36" t="s">
        <v>98</v>
      </c>
      <c r="D33" s="40">
        <v>87890</v>
      </c>
      <c r="E33" s="14"/>
      <c r="F33" s="40">
        <v>92256</v>
      </c>
    </row>
    <row r="34" spans="1:6" ht="15.75">
      <c r="A34" s="10"/>
      <c r="B34" s="36" t="s">
        <v>99</v>
      </c>
      <c r="D34" s="40">
        <v>108736</v>
      </c>
      <c r="E34" s="14"/>
      <c r="F34" s="40">
        <v>116777</v>
      </c>
    </row>
    <row r="35" spans="4:8" ht="15.75">
      <c r="D35" s="25">
        <f>SUM(D25:D34)</f>
        <v>638832</v>
      </c>
      <c r="E35" s="14"/>
      <c r="F35" s="25">
        <f>SUM(F25:F34)</f>
        <v>875879</v>
      </c>
      <c r="H35" s="37" t="e">
        <f>SUM(#REF!)-#REF!</f>
        <v>#REF!</v>
      </c>
    </row>
    <row r="36" spans="4:8" ht="15.75">
      <c r="D36" s="40"/>
      <c r="E36" s="14"/>
      <c r="F36" s="40"/>
      <c r="H36" s="37" t="e">
        <f>+#REF!+H22</f>
        <v>#REF!</v>
      </c>
    </row>
    <row r="37" spans="1:6" ht="15.75">
      <c r="A37" s="10"/>
      <c r="B37" s="2" t="s">
        <v>51</v>
      </c>
      <c r="D37" s="40"/>
      <c r="E37" s="14"/>
      <c r="F37" s="40"/>
    </row>
    <row r="38" spans="1:6" ht="15.75">
      <c r="A38" s="10"/>
      <c r="B38" s="36" t="s">
        <v>69</v>
      </c>
      <c r="D38" s="40">
        <v>0</v>
      </c>
      <c r="E38" s="14"/>
      <c r="F38" s="40">
        <v>710</v>
      </c>
    </row>
    <row r="39" spans="1:6" ht="15.75">
      <c r="A39" s="10"/>
      <c r="B39" s="36" t="s">
        <v>40</v>
      </c>
      <c r="D39" s="40">
        <v>41757</v>
      </c>
      <c r="E39" s="14"/>
      <c r="F39" s="40">
        <v>48434</v>
      </c>
    </row>
    <row r="40" spans="1:6" ht="15.75">
      <c r="A40" s="10"/>
      <c r="B40" s="36" t="s">
        <v>116</v>
      </c>
      <c r="D40" s="40">
        <v>137018</v>
      </c>
      <c r="E40" s="14"/>
      <c r="F40" s="40">
        <v>151076</v>
      </c>
    </row>
    <row r="41" spans="1:6" ht="15.75">
      <c r="A41" s="10"/>
      <c r="B41" s="36" t="s">
        <v>102</v>
      </c>
      <c r="D41" s="40">
        <v>130570</v>
      </c>
      <c r="E41" s="14"/>
      <c r="F41" s="40">
        <v>258138</v>
      </c>
    </row>
    <row r="42" spans="1:6" ht="15.75">
      <c r="A42" s="10"/>
      <c r="B42" s="36" t="s">
        <v>13</v>
      </c>
      <c r="D42" s="40">
        <v>28277</v>
      </c>
      <c r="E42" s="14"/>
      <c r="F42" s="40">
        <v>21779</v>
      </c>
    </row>
    <row r="43" spans="1:6" ht="15.75">
      <c r="A43" s="10"/>
      <c r="B43" s="36" t="s">
        <v>39</v>
      </c>
      <c r="D43" s="40">
        <v>306644</v>
      </c>
      <c r="E43" s="14"/>
      <c r="F43" s="40">
        <v>400351</v>
      </c>
    </row>
    <row r="44" spans="4:8" ht="15.75">
      <c r="D44" s="25">
        <f>SUM(D38:D43)</f>
        <v>644266</v>
      </c>
      <c r="E44" s="14"/>
      <c r="F44" s="25">
        <f>SUM(F38:F43)</f>
        <v>880488</v>
      </c>
      <c r="H44" s="37" t="e">
        <f>+#REF!+#REF!+#REF!+#REF!+#REF!</f>
        <v>#REF!</v>
      </c>
    </row>
    <row r="45" spans="4:6" ht="5.25" customHeight="1">
      <c r="D45" s="14"/>
      <c r="E45" s="14"/>
      <c r="F45" s="14"/>
    </row>
    <row r="46" spans="1:6" ht="15.75">
      <c r="A46" s="10"/>
      <c r="B46" s="38" t="s">
        <v>63</v>
      </c>
      <c r="D46" s="13">
        <f>D35-D44</f>
        <v>-5434</v>
      </c>
      <c r="E46" s="14"/>
      <c r="F46" s="13">
        <f>F35-F44</f>
        <v>-4609</v>
      </c>
    </row>
    <row r="47" spans="4:6" ht="5.25" customHeight="1">
      <c r="D47" s="14"/>
      <c r="E47" s="14"/>
      <c r="F47" s="14"/>
    </row>
    <row r="48" spans="4:6" ht="16.5" thickBot="1">
      <c r="D48" s="17">
        <f>D23+D46</f>
        <v>434718</v>
      </c>
      <c r="E48" s="14"/>
      <c r="F48" s="17">
        <f>F23+F46</f>
        <v>393627</v>
      </c>
    </row>
    <row r="49" spans="4:6" ht="15.75">
      <c r="D49" s="14"/>
      <c r="E49" s="14"/>
      <c r="F49" s="14"/>
    </row>
    <row r="50" spans="1:6" ht="15.75">
      <c r="A50" s="10"/>
      <c r="B50" s="79" t="s">
        <v>70</v>
      </c>
      <c r="D50" s="14"/>
      <c r="E50" s="14"/>
      <c r="F50" s="14"/>
    </row>
    <row r="51" spans="1:6" ht="15.75">
      <c r="A51" s="10"/>
      <c r="B51" s="36" t="s">
        <v>46</v>
      </c>
      <c r="D51" s="14">
        <v>570050</v>
      </c>
      <c r="E51" s="14"/>
      <c r="F51" s="14">
        <v>570050</v>
      </c>
    </row>
    <row r="52" spans="1:6" ht="15.75">
      <c r="A52" s="10"/>
      <c r="B52" s="36" t="s">
        <v>47</v>
      </c>
      <c r="D52" s="42">
        <v>-399378</v>
      </c>
      <c r="E52" s="16"/>
      <c r="F52" s="42">
        <v>-433323</v>
      </c>
    </row>
    <row r="53" spans="4:6" ht="5.25" customHeight="1">
      <c r="D53" s="14"/>
      <c r="E53" s="14"/>
      <c r="F53" s="14"/>
    </row>
    <row r="54" spans="2:6" ht="15.75">
      <c r="B54" s="41" t="s">
        <v>16</v>
      </c>
      <c r="D54" s="13">
        <f>SUM(D51:D53)</f>
        <v>170672</v>
      </c>
      <c r="E54" s="14"/>
      <c r="F54" s="13">
        <f>SUM(F51:F53)</f>
        <v>136727</v>
      </c>
    </row>
    <row r="55" spans="4:6" ht="5.25" customHeight="1">
      <c r="D55" s="14"/>
      <c r="E55" s="14"/>
      <c r="F55" s="14"/>
    </row>
    <row r="56" spans="1:6" ht="15.75">
      <c r="A56" s="10"/>
      <c r="B56" s="36" t="s">
        <v>19</v>
      </c>
      <c r="D56" s="42">
        <v>8518</v>
      </c>
      <c r="E56" s="14"/>
      <c r="F56" s="42">
        <v>46032</v>
      </c>
    </row>
    <row r="57" spans="1:6" ht="15.75">
      <c r="A57" s="10"/>
      <c r="B57" s="36"/>
      <c r="D57" s="64">
        <f>+D54+D56</f>
        <v>179190</v>
      </c>
      <c r="E57" s="14"/>
      <c r="F57" s="64">
        <f>+F54+F56</f>
        <v>182759</v>
      </c>
    </row>
    <row r="58" spans="1:6" ht="15.75">
      <c r="A58" s="10"/>
      <c r="B58" s="36"/>
      <c r="D58" s="18"/>
      <c r="E58" s="14"/>
      <c r="F58" s="18"/>
    </row>
    <row r="59" spans="1:6" ht="15.75">
      <c r="A59" s="10"/>
      <c r="B59" s="36" t="s">
        <v>40</v>
      </c>
      <c r="D59" s="14">
        <v>2192</v>
      </c>
      <c r="E59" s="14"/>
      <c r="F59" s="14">
        <v>1503</v>
      </c>
    </row>
    <row r="60" spans="1:6" ht="15.75">
      <c r="A60" s="10"/>
      <c r="B60" s="36" t="s">
        <v>101</v>
      </c>
      <c r="D60" s="14">
        <v>118522</v>
      </c>
      <c r="E60" s="14"/>
      <c r="F60" s="14">
        <v>72029</v>
      </c>
    </row>
    <row r="61" spans="1:6" ht="15.75">
      <c r="A61" s="10"/>
      <c r="B61" s="36" t="s">
        <v>71</v>
      </c>
      <c r="D61" s="14">
        <v>59979</v>
      </c>
      <c r="E61" s="14"/>
      <c r="F61" s="14">
        <v>60473</v>
      </c>
    </row>
    <row r="62" spans="1:6" ht="15.75">
      <c r="A62" s="10"/>
      <c r="B62" s="76" t="s">
        <v>127</v>
      </c>
      <c r="D62" s="14">
        <v>40212</v>
      </c>
      <c r="E62" s="14"/>
      <c r="F62" s="14">
        <v>41461</v>
      </c>
    </row>
    <row r="63" spans="1:6" ht="15.75">
      <c r="A63" s="10"/>
      <c r="B63" s="36" t="s">
        <v>42</v>
      </c>
      <c r="D63" s="14">
        <v>4986</v>
      </c>
      <c r="E63" s="14"/>
      <c r="F63" s="14">
        <v>5177</v>
      </c>
    </row>
    <row r="64" spans="1:8" ht="15.75">
      <c r="A64" s="10"/>
      <c r="B64" s="36" t="s">
        <v>50</v>
      </c>
      <c r="D64" s="14">
        <v>29637</v>
      </c>
      <c r="E64" s="14"/>
      <c r="F64" s="14">
        <v>30225</v>
      </c>
      <c r="H64" s="37" t="e">
        <f>+#REF!+#REF!+#REF!+#REF!+#REF!+#REF!</f>
        <v>#REF!</v>
      </c>
    </row>
    <row r="65" spans="2:6" ht="15.75">
      <c r="B65" s="38" t="s">
        <v>72</v>
      </c>
      <c r="D65" s="64">
        <f>SUM(D59:D64)</f>
        <v>255528</v>
      </c>
      <c r="E65" s="14"/>
      <c r="F65" s="64">
        <f>SUM(F59:F64)</f>
        <v>210868</v>
      </c>
    </row>
    <row r="66" spans="2:6" ht="9" customHeight="1">
      <c r="B66" s="38"/>
      <c r="D66" s="18"/>
      <c r="E66" s="14"/>
      <c r="F66" s="18"/>
    </row>
    <row r="67" spans="2:6" ht="16.5" thickBot="1">
      <c r="B67" s="38"/>
      <c r="D67" s="78">
        <f>+D65+D57</f>
        <v>434718</v>
      </c>
      <c r="E67" s="14"/>
      <c r="F67" s="78">
        <f>+F65+F57</f>
        <v>393627</v>
      </c>
    </row>
    <row r="68" spans="4:6" ht="15.75">
      <c r="D68" s="18"/>
      <c r="E68" s="14"/>
      <c r="F68" s="18"/>
    </row>
    <row r="69" spans="2:6" ht="15.75">
      <c r="B69" s="2" t="s">
        <v>73</v>
      </c>
      <c r="D69" s="14"/>
      <c r="E69" s="14"/>
      <c r="F69" s="14"/>
    </row>
    <row r="70" spans="2:6" ht="15.75">
      <c r="B70" s="2" t="s">
        <v>8</v>
      </c>
      <c r="D70" s="14"/>
      <c r="E70" s="14"/>
      <c r="F70" s="14"/>
    </row>
    <row r="72" spans="4:6" ht="15.75">
      <c r="D72" s="37"/>
      <c r="F72" s="37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1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3.8515625" style="11" customWidth="1"/>
    <col min="2" max="2" width="0.85546875" style="11" customWidth="1"/>
    <col min="3" max="3" width="10.140625" style="11" customWidth="1"/>
    <col min="4" max="4" width="0.42578125" style="11" customWidth="1"/>
    <col min="5" max="5" width="14.140625" style="11" customWidth="1"/>
    <col min="6" max="6" width="0.42578125" style="11" customWidth="1"/>
    <col min="7" max="7" width="12.57421875" style="11" customWidth="1"/>
    <col min="8" max="8" width="0.42578125" style="11" customWidth="1"/>
    <col min="9" max="9" width="14.28125" style="11" bestFit="1" customWidth="1"/>
    <col min="10" max="10" width="0.42578125" style="11" customWidth="1"/>
    <col min="11" max="11" width="12.00390625" style="11" bestFit="1" customWidth="1"/>
    <col min="12" max="16384" width="0.42578125" style="11" customWidth="1"/>
  </cols>
  <sheetData>
    <row r="1" spans="1:11" ht="15.7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>
      <c r="A3" s="90" t="s">
        <v>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9"/>
    </row>
    <row r="4" spans="1:12" ht="15.75">
      <c r="A4" s="91" t="s">
        <v>53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19"/>
    </row>
    <row r="6" spans="5:7" ht="15.75">
      <c r="E6" s="83" t="s">
        <v>92</v>
      </c>
      <c r="F6" s="77"/>
      <c r="G6" s="77"/>
    </row>
    <row r="7" spans="1:11" ht="15.75">
      <c r="A7" s="3"/>
      <c r="B7" s="3"/>
      <c r="C7" s="3"/>
      <c r="D7" s="3"/>
      <c r="E7" s="43" t="s">
        <v>43</v>
      </c>
      <c r="F7" s="77"/>
      <c r="G7" s="77"/>
      <c r="H7" s="3"/>
      <c r="I7" s="3"/>
      <c r="J7" s="3"/>
      <c r="K7" s="3"/>
    </row>
    <row r="8" spans="1:11" ht="15.75">
      <c r="A8" s="3"/>
      <c r="B8" s="3"/>
      <c r="C8" s="43" t="s">
        <v>3</v>
      </c>
      <c r="D8" s="3"/>
      <c r="E8" s="6" t="s">
        <v>45</v>
      </c>
      <c r="F8" s="3"/>
      <c r="G8" s="43" t="s">
        <v>41</v>
      </c>
      <c r="H8" s="3"/>
      <c r="I8" s="45" t="s">
        <v>109</v>
      </c>
      <c r="J8" s="3"/>
      <c r="K8" s="3"/>
    </row>
    <row r="9" spans="1:11" ht="15.75">
      <c r="A9" s="3"/>
      <c r="B9" s="3"/>
      <c r="C9" s="59" t="s">
        <v>112</v>
      </c>
      <c r="D9" s="3"/>
      <c r="E9" s="59" t="s">
        <v>44</v>
      </c>
      <c r="F9" s="3"/>
      <c r="G9" s="56" t="s">
        <v>47</v>
      </c>
      <c r="H9" s="3"/>
      <c r="I9" s="56" t="s">
        <v>111</v>
      </c>
      <c r="J9" s="3"/>
      <c r="K9" s="56" t="s">
        <v>14</v>
      </c>
    </row>
    <row r="10" spans="1:11" ht="15.75">
      <c r="A10" s="3"/>
      <c r="B10" s="3"/>
      <c r="C10" s="45" t="s">
        <v>110</v>
      </c>
      <c r="D10" s="2"/>
      <c r="E10" s="45" t="s">
        <v>110</v>
      </c>
      <c r="F10" s="2"/>
      <c r="G10" s="45" t="s">
        <v>110</v>
      </c>
      <c r="H10" s="2"/>
      <c r="I10" s="45" t="s">
        <v>110</v>
      </c>
      <c r="J10" s="2"/>
      <c r="K10" s="45" t="s">
        <v>110</v>
      </c>
    </row>
    <row r="11" spans="1:11" ht="15.7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29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ht="15.75">
      <c r="A14" s="7" t="s">
        <v>89</v>
      </c>
      <c r="B14" s="3"/>
      <c r="C14" s="14">
        <v>570050</v>
      </c>
      <c r="D14" s="14"/>
      <c r="E14" s="14">
        <v>81059</v>
      </c>
      <c r="F14" s="14"/>
      <c r="G14" s="14">
        <v>17635</v>
      </c>
      <c r="H14" s="14"/>
      <c r="I14" s="14">
        <v>-532017</v>
      </c>
      <c r="J14" s="14"/>
      <c r="K14" s="14">
        <f>SUM(C14:I14)</f>
        <v>136727</v>
      </c>
      <c r="L14" s="28"/>
    </row>
    <row r="15" spans="1:12" ht="15.75">
      <c r="A15" s="61" t="s">
        <v>115</v>
      </c>
      <c r="B15" s="3"/>
      <c r="C15" s="12">
        <v>0</v>
      </c>
      <c r="D15" s="14"/>
      <c r="E15" s="14">
        <v>641</v>
      </c>
      <c r="F15" s="14"/>
      <c r="G15" s="14">
        <v>203</v>
      </c>
      <c r="H15" s="14"/>
      <c r="I15" s="14">
        <v>-844</v>
      </c>
      <c r="J15" s="14"/>
      <c r="K15" s="14">
        <f>SUM(C15:I15)</f>
        <v>0</v>
      </c>
      <c r="L15" s="28"/>
    </row>
    <row r="16" spans="1:12" ht="15.75">
      <c r="A16" s="61" t="s">
        <v>122</v>
      </c>
      <c r="B16" s="3"/>
      <c r="C16" s="12">
        <v>0</v>
      </c>
      <c r="D16" s="14"/>
      <c r="E16" s="14">
        <v>0</v>
      </c>
      <c r="F16" s="14"/>
      <c r="G16" s="14">
        <v>2445</v>
      </c>
      <c r="H16" s="14"/>
      <c r="I16" s="14">
        <v>0</v>
      </c>
      <c r="J16" s="14"/>
      <c r="K16" s="14">
        <f>SUM(C16:I16)</f>
        <v>2445</v>
      </c>
      <c r="L16" s="28"/>
    </row>
    <row r="17" spans="1:12" ht="15.75">
      <c r="A17" s="61" t="s">
        <v>128</v>
      </c>
      <c r="B17" s="3"/>
      <c r="C17" s="12">
        <v>0</v>
      </c>
      <c r="D17" s="14"/>
      <c r="E17" s="14">
        <v>-3398</v>
      </c>
      <c r="F17" s="14"/>
      <c r="G17" s="14">
        <v>0</v>
      </c>
      <c r="H17" s="14"/>
      <c r="I17" s="14">
        <v>0</v>
      </c>
      <c r="J17" s="14"/>
      <c r="K17" s="14">
        <f>SUM(C17:I17)</f>
        <v>-3398</v>
      </c>
      <c r="L17" s="28"/>
    </row>
    <row r="18" spans="1:12" ht="15.75">
      <c r="A18" s="3" t="s">
        <v>65</v>
      </c>
      <c r="B18" s="3"/>
      <c r="C18" s="12">
        <v>0</v>
      </c>
      <c r="D18" s="14"/>
      <c r="E18" s="14">
        <v>0</v>
      </c>
      <c r="F18" s="14"/>
      <c r="G18" s="14">
        <v>0</v>
      </c>
      <c r="H18" s="14"/>
      <c r="I18" s="14">
        <v>34898</v>
      </c>
      <c r="J18" s="14"/>
      <c r="K18" s="14">
        <f>SUM(C18:I18)</f>
        <v>34898</v>
      </c>
      <c r="L18" s="28"/>
    </row>
    <row r="19" spans="1:11" ht="15.75">
      <c r="A19" s="3"/>
      <c r="B19" s="3"/>
      <c r="C19" s="42"/>
      <c r="D19" s="14"/>
      <c r="E19" s="42"/>
      <c r="F19" s="14"/>
      <c r="G19" s="42"/>
      <c r="H19" s="16"/>
      <c r="I19" s="42"/>
      <c r="J19" s="14"/>
      <c r="K19" s="42"/>
    </row>
    <row r="20" spans="1:11" ht="6.75" customHeight="1">
      <c r="A20" s="3"/>
      <c r="B20" s="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6.5" thickBot="1">
      <c r="A21" s="7" t="s">
        <v>56</v>
      </c>
      <c r="B21" s="3"/>
      <c r="C21" s="80">
        <f>SUM(C14:C19)</f>
        <v>570050</v>
      </c>
      <c r="D21" s="16"/>
      <c r="E21" s="80">
        <f>SUM(E14:E19)</f>
        <v>78302</v>
      </c>
      <c r="F21" s="16"/>
      <c r="G21" s="80">
        <f>SUM(G14:G19)</f>
        <v>20283</v>
      </c>
      <c r="H21" s="16"/>
      <c r="I21" s="80">
        <f>SUM(I14:I19)</f>
        <v>-497963</v>
      </c>
      <c r="J21" s="16"/>
      <c r="K21" s="80">
        <f>SUM(K14:K19)</f>
        <v>170672</v>
      </c>
    </row>
    <row r="22" spans="1:11" ht="15.75">
      <c r="A22" s="3"/>
      <c r="B22" s="3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3"/>
      <c r="B23" s="3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.75">
      <c r="A24" s="3"/>
      <c r="B24" s="3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3"/>
      <c r="B25" s="3"/>
      <c r="C25" s="14"/>
      <c r="D25" s="14"/>
      <c r="E25" s="14"/>
      <c r="F25" s="14"/>
      <c r="G25" s="14"/>
      <c r="H25" s="14"/>
      <c r="I25" s="14"/>
      <c r="J25" s="14"/>
      <c r="K25" s="14"/>
    </row>
    <row r="26" spans="5:7" ht="16.5" customHeight="1">
      <c r="E26" s="83" t="s">
        <v>92</v>
      </c>
      <c r="F26" s="77"/>
      <c r="G26" s="77"/>
    </row>
    <row r="27" spans="1:11" ht="15.75">
      <c r="A27" s="3"/>
      <c r="B27" s="3"/>
      <c r="C27" s="3"/>
      <c r="D27" s="3"/>
      <c r="E27" s="43" t="s">
        <v>43</v>
      </c>
      <c r="F27" s="77"/>
      <c r="G27" s="77"/>
      <c r="H27" s="3"/>
      <c r="I27" s="3"/>
      <c r="J27" s="3"/>
      <c r="K27" s="3"/>
    </row>
    <row r="28" spans="1:11" ht="15.75">
      <c r="A28" s="3"/>
      <c r="B28" s="3"/>
      <c r="C28" s="43" t="s">
        <v>3</v>
      </c>
      <c r="D28" s="3"/>
      <c r="E28" s="6" t="s">
        <v>45</v>
      </c>
      <c r="F28" s="3"/>
      <c r="G28" s="43" t="s">
        <v>41</v>
      </c>
      <c r="H28" s="3"/>
      <c r="I28" s="45" t="s">
        <v>109</v>
      </c>
      <c r="J28" s="3"/>
      <c r="K28" s="3"/>
    </row>
    <row r="29" spans="1:11" ht="15.75">
      <c r="A29" s="3"/>
      <c r="B29" s="3"/>
      <c r="C29" s="59" t="s">
        <v>112</v>
      </c>
      <c r="D29" s="3"/>
      <c r="E29" s="59" t="s">
        <v>44</v>
      </c>
      <c r="F29" s="3"/>
      <c r="G29" s="56" t="s">
        <v>47</v>
      </c>
      <c r="H29" s="3"/>
      <c r="I29" s="56" t="s">
        <v>111</v>
      </c>
      <c r="J29" s="3"/>
      <c r="K29" s="56" t="s">
        <v>14</v>
      </c>
    </row>
    <row r="30" spans="1:11" ht="15.75">
      <c r="A30" s="3"/>
      <c r="B30" s="3"/>
      <c r="C30" s="45" t="s">
        <v>110</v>
      </c>
      <c r="D30" s="2"/>
      <c r="E30" s="45" t="s">
        <v>110</v>
      </c>
      <c r="F30" s="2"/>
      <c r="G30" s="45" t="s">
        <v>110</v>
      </c>
      <c r="H30" s="2"/>
      <c r="I30" s="45" t="s">
        <v>110</v>
      </c>
      <c r="J30" s="2"/>
      <c r="K30" s="45" t="s">
        <v>110</v>
      </c>
    </row>
    <row r="31" spans="1:11" ht="15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29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2" ht="15.75">
      <c r="A34" s="7" t="s">
        <v>104</v>
      </c>
      <c r="B34" s="3"/>
      <c r="C34" s="14">
        <v>547921</v>
      </c>
      <c r="D34" s="14"/>
      <c r="E34" s="14">
        <v>92584</v>
      </c>
      <c r="F34" s="14"/>
      <c r="G34" s="14">
        <v>14012</v>
      </c>
      <c r="H34" s="14"/>
      <c r="I34" s="14">
        <v>-546506</v>
      </c>
      <c r="J34" s="14"/>
      <c r="K34" s="14">
        <f aca="true" t="shared" si="0" ref="K34:K39">SUM(C34:I34)</f>
        <v>108011</v>
      </c>
      <c r="L34" s="28"/>
    </row>
    <row r="35" spans="1:12" ht="15.75">
      <c r="A35" s="61" t="s">
        <v>115</v>
      </c>
      <c r="B35" s="3"/>
      <c r="C35" s="14">
        <v>0</v>
      </c>
      <c r="D35" s="14"/>
      <c r="E35" s="14">
        <v>0</v>
      </c>
      <c r="F35" s="14"/>
      <c r="G35" s="14">
        <v>210</v>
      </c>
      <c r="H35" s="14"/>
      <c r="I35" s="14">
        <v>-210</v>
      </c>
      <c r="J35" s="14"/>
      <c r="K35" s="14">
        <f t="shared" si="0"/>
        <v>0</v>
      </c>
      <c r="L35" s="28"/>
    </row>
    <row r="36" spans="1:12" ht="15.75">
      <c r="A36" s="61" t="s">
        <v>122</v>
      </c>
      <c r="B36" s="3"/>
      <c r="C36" s="14">
        <v>0</v>
      </c>
      <c r="D36" s="14"/>
      <c r="E36" s="14">
        <v>0</v>
      </c>
      <c r="F36" s="14"/>
      <c r="G36" s="14">
        <v>4510</v>
      </c>
      <c r="H36" s="14"/>
      <c r="I36" s="14">
        <v>0</v>
      </c>
      <c r="J36" s="14"/>
      <c r="K36" s="14">
        <f t="shared" si="0"/>
        <v>4510</v>
      </c>
      <c r="L36" s="28"/>
    </row>
    <row r="37" spans="1:12" ht="15.75">
      <c r="A37" s="61" t="s">
        <v>84</v>
      </c>
      <c r="B37" s="3"/>
      <c r="C37" s="14">
        <v>0</v>
      </c>
      <c r="D37" s="14"/>
      <c r="E37" s="14">
        <v>0</v>
      </c>
      <c r="F37" s="14"/>
      <c r="G37" s="14">
        <v>-3617</v>
      </c>
      <c r="H37" s="14"/>
      <c r="I37" s="14">
        <v>0</v>
      </c>
      <c r="J37" s="14"/>
      <c r="K37" s="14">
        <f t="shared" si="0"/>
        <v>-3617</v>
      </c>
      <c r="L37" s="28"/>
    </row>
    <row r="38" spans="1:12" ht="15.75">
      <c r="A38" s="61" t="s">
        <v>128</v>
      </c>
      <c r="B38" s="3"/>
      <c r="C38" s="12">
        <v>0</v>
      </c>
      <c r="D38" s="14"/>
      <c r="E38" s="14">
        <v>-5555</v>
      </c>
      <c r="F38" s="14"/>
      <c r="G38" s="14">
        <v>0</v>
      </c>
      <c r="H38" s="14"/>
      <c r="I38" s="14">
        <v>0</v>
      </c>
      <c r="J38" s="14"/>
      <c r="K38" s="14">
        <f t="shared" si="0"/>
        <v>-5555</v>
      </c>
      <c r="L38" s="28"/>
    </row>
    <row r="39" spans="1:12" ht="15.75">
      <c r="A39" s="3" t="s">
        <v>21</v>
      </c>
      <c r="B39" s="3"/>
      <c r="C39" s="12">
        <v>0</v>
      </c>
      <c r="D39" s="14"/>
      <c r="E39" s="14">
        <v>0</v>
      </c>
      <c r="F39" s="14"/>
      <c r="G39" s="14">
        <v>0</v>
      </c>
      <c r="H39" s="14"/>
      <c r="I39" s="14">
        <v>-3100</v>
      </c>
      <c r="J39" s="14"/>
      <c r="K39" s="14">
        <f t="shared" si="0"/>
        <v>-3100</v>
      </c>
      <c r="L39" s="28"/>
    </row>
    <row r="40" spans="1:11" ht="15.75">
      <c r="A40" s="3"/>
      <c r="B40" s="3"/>
      <c r="C40" s="42"/>
      <c r="D40" s="14"/>
      <c r="E40" s="42"/>
      <c r="F40" s="14"/>
      <c r="G40" s="42"/>
      <c r="H40" s="16"/>
      <c r="I40" s="42"/>
      <c r="J40" s="14"/>
      <c r="K40" s="42"/>
    </row>
    <row r="41" spans="1:11" ht="6.75" customHeight="1">
      <c r="A41" s="3"/>
      <c r="B41" s="3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6.5" thickBot="1">
      <c r="A42" s="7" t="s">
        <v>57</v>
      </c>
      <c r="B42" s="3"/>
      <c r="C42" s="80">
        <f>SUM(C34:C40)</f>
        <v>547921</v>
      </c>
      <c r="D42" s="16"/>
      <c r="E42" s="80">
        <f>SUM(E34:E40)</f>
        <v>87029</v>
      </c>
      <c r="F42" s="16"/>
      <c r="G42" s="80">
        <f>SUM(G34:G40)</f>
        <v>15115</v>
      </c>
      <c r="H42" s="16"/>
      <c r="I42" s="80">
        <f>SUM(I34:I40)</f>
        <v>-549816</v>
      </c>
      <c r="J42" s="16"/>
      <c r="K42" s="80">
        <f>SUM(K34:K40)</f>
        <v>100249</v>
      </c>
    </row>
    <row r="43" spans="1:11" ht="15.75">
      <c r="A43" s="3"/>
      <c r="B43" s="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.75">
      <c r="A44" s="8" t="s">
        <v>124</v>
      </c>
      <c r="B44" s="3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.75">
      <c r="A45" s="8" t="s">
        <v>85</v>
      </c>
      <c r="B45" s="3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.75">
      <c r="A46" s="3"/>
      <c r="B46" s="3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.75">
      <c r="A47" s="1" t="s">
        <v>93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>
      <c r="A48" s="81" t="s">
        <v>8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2">
    <mergeCell ref="A3:K3"/>
    <mergeCell ref="A4:K4"/>
  </mergeCells>
  <printOptions/>
  <pageMargins left="0.75" right="0.75" top="1" bottom="0.79" header="0.5" footer="0.5"/>
  <pageSetup fitToHeight="1" fitToWidth="1" horizontalDpi="600" verticalDpi="600" orientation="portrait" paperSize="9" scale="7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8.28125" style="11" customWidth="1"/>
    <col min="2" max="2" width="0.42578125" style="11" customWidth="1"/>
    <col min="3" max="3" width="13.421875" style="11" bestFit="1" customWidth="1"/>
    <col min="4" max="4" width="0.42578125" style="11" customWidth="1"/>
    <col min="5" max="5" width="13.421875" style="11" bestFit="1" customWidth="1"/>
    <col min="6" max="6" width="0.42578125" style="11" bestFit="1" customWidth="1"/>
    <col min="7" max="16384" width="0.42578125" style="11" customWidth="1"/>
  </cols>
  <sheetData>
    <row r="1" spans="1:6" ht="15.75">
      <c r="A1" s="2" t="s">
        <v>1</v>
      </c>
      <c r="B1" s="3"/>
      <c r="C1" s="3"/>
      <c r="D1" s="3"/>
      <c r="E1" s="3"/>
      <c r="F1" s="3"/>
    </row>
    <row r="2" spans="1:6" ht="15.75">
      <c r="A2" s="3"/>
      <c r="B2" s="3"/>
      <c r="C2" s="3"/>
      <c r="D2" s="3"/>
      <c r="E2" s="3"/>
      <c r="F2" s="3"/>
    </row>
    <row r="3" spans="1:6" ht="15.75">
      <c r="A3" s="29" t="s">
        <v>76</v>
      </c>
      <c r="B3" s="3"/>
      <c r="C3" s="2"/>
      <c r="D3" s="2"/>
      <c r="E3" s="3"/>
      <c r="F3" s="3"/>
    </row>
    <row r="4" spans="1:6" ht="15.75">
      <c r="A4" s="62" t="s">
        <v>53</v>
      </c>
      <c r="B4" s="3"/>
      <c r="C4" s="2"/>
      <c r="D4" s="2"/>
      <c r="E4" s="3"/>
      <c r="F4" s="3"/>
    </row>
    <row r="5" spans="1:6" ht="16.5" thickBot="1">
      <c r="A5" s="3"/>
      <c r="B5" s="3"/>
      <c r="C5" s="3"/>
      <c r="D5" s="2"/>
      <c r="E5" s="3"/>
      <c r="F5" s="3"/>
    </row>
    <row r="6" spans="1:6" ht="15.75">
      <c r="A6" s="3"/>
      <c r="B6" s="3"/>
      <c r="C6" s="69"/>
      <c r="D6" s="2"/>
      <c r="E6" s="69"/>
      <c r="F6" s="44"/>
    </row>
    <row r="7" spans="1:6" ht="15.75">
      <c r="A7" s="3"/>
      <c r="B7" s="3"/>
      <c r="C7" s="67"/>
      <c r="D7" s="67"/>
      <c r="E7" s="67"/>
      <c r="F7" s="43"/>
    </row>
    <row r="8" spans="1:6" ht="15.75">
      <c r="A8" s="3"/>
      <c r="B8" s="3"/>
      <c r="C8" s="70" t="s">
        <v>60</v>
      </c>
      <c r="D8" s="70"/>
      <c r="E8" s="70" t="s">
        <v>60</v>
      </c>
      <c r="F8" s="43"/>
    </row>
    <row r="9" spans="1:6" ht="15.75">
      <c r="A9" s="3"/>
      <c r="B9" s="3"/>
      <c r="C9" s="67" t="s">
        <v>107</v>
      </c>
      <c r="D9" s="67"/>
      <c r="E9" s="67" t="s">
        <v>107</v>
      </c>
      <c r="F9" s="43"/>
    </row>
    <row r="10" spans="1:6" ht="15.75">
      <c r="A10" s="3"/>
      <c r="B10" s="3"/>
      <c r="C10" s="70" t="s">
        <v>58</v>
      </c>
      <c r="D10" s="70"/>
      <c r="E10" s="70" t="s">
        <v>59</v>
      </c>
      <c r="F10" s="45"/>
    </row>
    <row r="11" spans="1:6" ht="16.5" thickBot="1">
      <c r="A11" s="3"/>
      <c r="B11" s="3"/>
      <c r="C11" s="68" t="s">
        <v>110</v>
      </c>
      <c r="D11" s="14"/>
      <c r="E11" s="68" t="s">
        <v>110</v>
      </c>
      <c r="F11" s="57"/>
    </row>
    <row r="12" spans="1:6" ht="15.75">
      <c r="A12" s="2" t="s">
        <v>121</v>
      </c>
      <c r="B12" s="3"/>
      <c r="C12" s="14"/>
      <c r="D12" s="14"/>
      <c r="E12" s="3"/>
      <c r="F12" s="3"/>
    </row>
    <row r="13" spans="1:6" ht="15.75">
      <c r="A13" s="2" t="s">
        <v>10</v>
      </c>
      <c r="B13" s="3"/>
      <c r="C13" s="14">
        <v>61200</v>
      </c>
      <c r="D13" s="14"/>
      <c r="E13" s="14">
        <v>16722</v>
      </c>
      <c r="F13" s="3"/>
    </row>
    <row r="14" spans="1:6" ht="15.75">
      <c r="A14" s="3" t="s">
        <v>120</v>
      </c>
      <c r="B14" s="3"/>
      <c r="C14" s="14"/>
      <c r="D14" s="14"/>
      <c r="E14" s="14"/>
      <c r="F14" s="3"/>
    </row>
    <row r="15" spans="1:6" ht="15.75">
      <c r="A15" s="3"/>
      <c r="B15" s="3"/>
      <c r="C15" s="14"/>
      <c r="D15" s="14"/>
      <c r="E15" s="14"/>
      <c r="F15" s="3"/>
    </row>
    <row r="16" spans="1:6" ht="15.75">
      <c r="A16" s="3" t="s">
        <v>52</v>
      </c>
      <c r="B16" s="3"/>
      <c r="C16" s="14">
        <v>50172</v>
      </c>
      <c r="D16" s="14"/>
      <c r="E16" s="14">
        <v>61974</v>
      </c>
      <c r="F16" s="3"/>
    </row>
    <row r="17" spans="1:6" ht="15.75">
      <c r="A17" s="3"/>
      <c r="B17" s="3"/>
      <c r="C17" s="42"/>
      <c r="D17" s="16"/>
      <c r="E17" s="42"/>
      <c r="F17" s="3"/>
    </row>
    <row r="18" spans="1:6" ht="15.75">
      <c r="A18" s="3" t="s">
        <v>15</v>
      </c>
      <c r="B18" s="3"/>
      <c r="C18" s="14">
        <f>SUM(C13:C17)</f>
        <v>111372</v>
      </c>
      <c r="D18" s="16"/>
      <c r="E18" s="14">
        <f>SUM(E13:E17)</f>
        <v>78696</v>
      </c>
      <c r="F18" s="3"/>
    </row>
    <row r="19" spans="1:6" ht="15.75">
      <c r="A19" s="3"/>
      <c r="B19" s="3"/>
      <c r="C19" s="14"/>
      <c r="D19" s="16"/>
      <c r="E19" s="14"/>
      <c r="F19" s="3"/>
    </row>
    <row r="20" spans="1:6" ht="15.75">
      <c r="A20" s="3" t="s">
        <v>17</v>
      </c>
      <c r="B20" s="3"/>
      <c r="C20" s="14"/>
      <c r="D20" s="16"/>
      <c r="E20" s="14"/>
      <c r="F20" s="3"/>
    </row>
    <row r="21" spans="1:6" ht="15.75">
      <c r="A21" s="3" t="s">
        <v>81</v>
      </c>
      <c r="B21" s="3"/>
      <c r="C21" s="14">
        <v>-65378</v>
      </c>
      <c r="D21" s="16"/>
      <c r="E21" s="14">
        <v>-69625</v>
      </c>
      <c r="F21" s="3"/>
    </row>
    <row r="22" spans="1:6" ht="15.75">
      <c r="A22" s="3" t="s">
        <v>82</v>
      </c>
      <c r="B22" s="3"/>
      <c r="C22" s="14">
        <v>-22663</v>
      </c>
      <c r="D22" s="16"/>
      <c r="E22" s="14">
        <v>28003</v>
      </c>
      <c r="F22" s="3"/>
    </row>
    <row r="23" spans="1:6" ht="6" customHeight="1">
      <c r="A23" s="3"/>
      <c r="B23" s="3"/>
      <c r="C23" s="42"/>
      <c r="D23" s="16"/>
      <c r="E23" s="42"/>
      <c r="F23" s="3"/>
    </row>
    <row r="24" spans="1:6" ht="15.75">
      <c r="A24" s="3" t="s">
        <v>61</v>
      </c>
      <c r="B24" s="3"/>
      <c r="C24" s="16">
        <f>+C22+C21+C18</f>
        <v>23331</v>
      </c>
      <c r="D24" s="16"/>
      <c r="E24" s="16">
        <f>+E22+E21+E18</f>
        <v>37074</v>
      </c>
      <c r="F24" s="58"/>
    </row>
    <row r="25" spans="1:6" ht="15.75">
      <c r="A25" s="3" t="s">
        <v>118</v>
      </c>
      <c r="B25" s="3"/>
      <c r="C25" s="16">
        <v>-16441</v>
      </c>
      <c r="D25" s="16"/>
      <c r="E25" s="16">
        <v>-9312</v>
      </c>
      <c r="F25" s="26"/>
    </row>
    <row r="26" spans="1:6" ht="15.75">
      <c r="A26" s="3" t="s">
        <v>119</v>
      </c>
      <c r="B26" s="3"/>
      <c r="C26" s="42">
        <v>-14939</v>
      </c>
      <c r="D26" s="16"/>
      <c r="E26" s="42">
        <v>-12944</v>
      </c>
      <c r="F26" s="26"/>
    </row>
    <row r="27" spans="1:6" ht="15.75">
      <c r="A27" s="1" t="s">
        <v>129</v>
      </c>
      <c r="B27" s="3"/>
      <c r="C27" s="13">
        <f>+C26+C25+C24</f>
        <v>-8049</v>
      </c>
      <c r="D27" s="18"/>
      <c r="E27" s="13">
        <f>+E26+E25+E24</f>
        <v>14818</v>
      </c>
      <c r="F27" s="3"/>
    </row>
    <row r="28" spans="1:6" ht="15.75">
      <c r="A28" s="2"/>
      <c r="B28" s="3"/>
      <c r="C28" s="14"/>
      <c r="D28" s="16"/>
      <c r="E28" s="14"/>
      <c r="F28" s="3"/>
    </row>
    <row r="29" spans="1:6" ht="15.75">
      <c r="A29" s="1" t="s">
        <v>11</v>
      </c>
      <c r="B29" s="3"/>
      <c r="C29" s="18">
        <v>-80471</v>
      </c>
      <c r="D29" s="18"/>
      <c r="E29" s="18">
        <v>-124330</v>
      </c>
      <c r="F29" s="58"/>
    </row>
    <row r="30" spans="1:6" ht="15.75">
      <c r="A30" s="60"/>
      <c r="B30" s="3"/>
      <c r="C30" s="14"/>
      <c r="D30" s="16"/>
      <c r="E30" s="14"/>
      <c r="F30" s="3"/>
    </row>
    <row r="31" spans="1:6" ht="15.75">
      <c r="A31" s="1" t="s">
        <v>130</v>
      </c>
      <c r="B31" s="3"/>
      <c r="C31" s="18">
        <v>48839</v>
      </c>
      <c r="D31" s="18"/>
      <c r="E31" s="18">
        <v>-692</v>
      </c>
      <c r="F31" s="58"/>
    </row>
    <row r="32" spans="1:6" ht="15.75">
      <c r="A32" s="3"/>
      <c r="B32" s="3"/>
      <c r="C32" s="42"/>
      <c r="D32" s="16"/>
      <c r="E32" s="42"/>
      <c r="F32" s="3"/>
    </row>
    <row r="33" spans="1:6" ht="15.75">
      <c r="A33" s="2" t="s">
        <v>64</v>
      </c>
      <c r="B33" s="3"/>
      <c r="C33" s="13">
        <f>+C27+C29+C31</f>
        <v>-39681</v>
      </c>
      <c r="D33" s="18"/>
      <c r="E33" s="13">
        <f>+E27+E29+E31</f>
        <v>-110204</v>
      </c>
      <c r="F33" s="3"/>
    </row>
    <row r="34" spans="1:6" ht="15.75">
      <c r="A34" s="3"/>
      <c r="B34" s="3"/>
      <c r="C34" s="14"/>
      <c r="D34" s="16"/>
      <c r="E34" s="14"/>
      <c r="F34" s="3"/>
    </row>
    <row r="35" spans="1:6" ht="15.75">
      <c r="A35" s="2" t="s">
        <v>94</v>
      </c>
      <c r="B35" s="3"/>
      <c r="C35" s="14">
        <v>36612</v>
      </c>
      <c r="D35" s="16"/>
      <c r="E35" s="14">
        <v>132973</v>
      </c>
      <c r="F35" s="3"/>
    </row>
    <row r="36" spans="1:6" ht="15.75">
      <c r="A36" s="3" t="s">
        <v>117</v>
      </c>
      <c r="B36" s="3"/>
      <c r="C36" s="14">
        <v>827</v>
      </c>
      <c r="D36" s="16"/>
      <c r="E36" s="14">
        <v>-1913</v>
      </c>
      <c r="F36" s="3"/>
    </row>
    <row r="37" spans="1:6" ht="15.75">
      <c r="A37" s="2" t="s">
        <v>108</v>
      </c>
      <c r="B37" s="3"/>
      <c r="C37" s="64">
        <f>+C36+C35</f>
        <v>37439</v>
      </c>
      <c r="D37" s="18"/>
      <c r="E37" s="64">
        <f>+E36+E35</f>
        <v>131060</v>
      </c>
      <c r="F37" s="3"/>
    </row>
    <row r="38" spans="1:6" ht="15.75">
      <c r="A38" s="3"/>
      <c r="B38" s="3"/>
      <c r="C38" s="16"/>
      <c r="D38" s="16"/>
      <c r="E38" s="16"/>
      <c r="F38" s="3"/>
    </row>
    <row r="39" spans="1:6" ht="16.5" thickBot="1">
      <c r="A39" s="1" t="s">
        <v>88</v>
      </c>
      <c r="B39" s="3"/>
      <c r="C39" s="78">
        <f>+C37+C33</f>
        <v>-2242</v>
      </c>
      <c r="D39" s="18"/>
      <c r="E39" s="78">
        <f>+E37+E33</f>
        <v>20856</v>
      </c>
      <c r="F39" s="58"/>
    </row>
    <row r="40" spans="1:6" ht="15.75">
      <c r="A40" s="3"/>
      <c r="B40" s="3"/>
      <c r="C40" s="14"/>
      <c r="D40" s="16"/>
      <c r="E40" s="3"/>
      <c r="F40" s="3"/>
    </row>
    <row r="41" spans="1:6" ht="15.75">
      <c r="A41" s="1" t="s">
        <v>113</v>
      </c>
      <c r="B41" s="3"/>
      <c r="C41" s="14"/>
      <c r="D41" s="16"/>
      <c r="E41" s="3"/>
      <c r="F41" s="3"/>
    </row>
    <row r="42" spans="1:6" ht="15.75">
      <c r="A42" s="3" t="s">
        <v>99</v>
      </c>
      <c r="B42" s="3"/>
      <c r="C42" s="14">
        <v>19753</v>
      </c>
      <c r="D42" s="16"/>
      <c r="E42" s="14">
        <v>35558</v>
      </c>
      <c r="F42" s="3"/>
    </row>
    <row r="43" spans="1:6" ht="15.75">
      <c r="A43" s="3" t="s">
        <v>83</v>
      </c>
      <c r="B43" s="3"/>
      <c r="C43" s="14">
        <v>88983</v>
      </c>
      <c r="D43" s="16"/>
      <c r="E43" s="14">
        <v>89378</v>
      </c>
      <c r="F43" s="3"/>
    </row>
    <row r="44" spans="1:6" ht="15.75">
      <c r="A44" s="8" t="s">
        <v>86</v>
      </c>
      <c r="B44" s="3"/>
      <c r="C44" s="14">
        <v>-110978</v>
      </c>
      <c r="D44" s="16"/>
      <c r="E44" s="14">
        <v>-104080</v>
      </c>
      <c r="F44" s="3"/>
    </row>
    <row r="45" spans="1:6" ht="16.5" thickBot="1">
      <c r="A45" s="1"/>
      <c r="B45" s="3"/>
      <c r="C45" s="17">
        <f>SUM(C42:C44)</f>
        <v>-2242</v>
      </c>
      <c r="D45" s="16"/>
      <c r="E45" s="17">
        <f>SUM(E42:E44)</f>
        <v>20856</v>
      </c>
      <c r="F45" s="3"/>
    </row>
    <row r="46" spans="1:6" ht="15.75">
      <c r="A46" s="3"/>
      <c r="B46" s="3"/>
      <c r="C46" s="14"/>
      <c r="D46" s="16"/>
      <c r="E46" s="3"/>
      <c r="F46" s="3"/>
    </row>
    <row r="47" spans="1:6" ht="15.75">
      <c r="A47" s="3"/>
      <c r="B47" s="3"/>
      <c r="C47" s="3"/>
      <c r="D47" s="3"/>
      <c r="E47" s="3"/>
      <c r="F47" s="3"/>
    </row>
    <row r="48" spans="1:6" ht="15.75">
      <c r="A48" s="2" t="s">
        <v>23</v>
      </c>
      <c r="B48" s="3"/>
      <c r="C48" s="3"/>
      <c r="D48" s="3"/>
      <c r="E48" s="3"/>
      <c r="F48" s="3"/>
    </row>
    <row r="49" spans="1:6" ht="15.75">
      <c r="A49" s="1" t="s">
        <v>9</v>
      </c>
      <c r="B49" s="3"/>
      <c r="C49" s="3"/>
      <c r="D49" s="3"/>
      <c r="E49" s="3"/>
      <c r="F49" s="3"/>
    </row>
    <row r="50" spans="1:6" ht="15.75">
      <c r="A50" s="3"/>
      <c r="B50" s="3"/>
      <c r="C50" s="3"/>
      <c r="D50" s="3"/>
      <c r="E50" s="3"/>
      <c r="F50" s="3"/>
    </row>
    <row r="51" spans="1:6" ht="15.75">
      <c r="A51" s="3"/>
      <c r="B51" s="3"/>
      <c r="C51" s="3"/>
      <c r="D51" s="3"/>
      <c r="E51" s="3"/>
      <c r="F51" s="3"/>
    </row>
    <row r="52" spans="1:6" ht="15.75">
      <c r="A52" s="3"/>
      <c r="B52" s="3"/>
      <c r="C52" s="3"/>
      <c r="D52" s="3"/>
      <c r="E52" s="3"/>
      <c r="F52" s="3"/>
    </row>
    <row r="53" spans="1:6" ht="15.75">
      <c r="A53" s="3"/>
      <c r="B53" s="3"/>
      <c r="C53" s="3"/>
      <c r="D53" s="3"/>
      <c r="E53" s="3"/>
      <c r="F53" s="3"/>
    </row>
    <row r="54" spans="1:6" ht="15.75">
      <c r="A54" s="3"/>
      <c r="B54" s="3"/>
      <c r="C54" s="3"/>
      <c r="D54" s="3"/>
      <c r="E54" s="3"/>
      <c r="F54" s="3"/>
    </row>
    <row r="55" spans="1:6" ht="15.75">
      <c r="A55" s="3"/>
      <c r="B55" s="3"/>
      <c r="C55" s="3"/>
      <c r="D55" s="3"/>
      <c r="E55" s="3"/>
      <c r="F55" s="3"/>
    </row>
    <row r="56" spans="1:6" ht="15.75">
      <c r="A56" s="3"/>
      <c r="B56" s="3"/>
      <c r="C56" s="3"/>
      <c r="D56" s="3"/>
      <c r="E56" s="3"/>
      <c r="F56" s="3"/>
    </row>
    <row r="57" spans="1:6" ht="15.75">
      <c r="A57" s="3"/>
      <c r="B57" s="3"/>
      <c r="C57" s="3"/>
      <c r="D57" s="3"/>
      <c r="E57" s="3"/>
      <c r="F57" s="3"/>
    </row>
    <row r="58" spans="1:6" ht="15.75">
      <c r="A58" s="3"/>
      <c r="B58" s="3"/>
      <c r="C58" s="3"/>
      <c r="D58" s="3"/>
      <c r="E58" s="3"/>
      <c r="F58" s="3"/>
    </row>
    <row r="59" spans="1:6" ht="15.75">
      <c r="A59" s="3"/>
      <c r="B59" s="3"/>
      <c r="C59" s="3"/>
      <c r="D59" s="3"/>
      <c r="E59" s="3"/>
      <c r="F59" s="3"/>
    </row>
    <row r="60" spans="1:6" ht="15.75">
      <c r="A60" s="3"/>
      <c r="B60" s="3"/>
      <c r="C60" s="3"/>
      <c r="D60" s="3"/>
      <c r="E60" s="3"/>
      <c r="F60" s="3"/>
    </row>
    <row r="61" spans="1:6" ht="15.75">
      <c r="A61" s="3"/>
      <c r="B61" s="3"/>
      <c r="C61" s="3"/>
      <c r="D61" s="3"/>
      <c r="E61" s="3"/>
      <c r="F61" s="3"/>
    </row>
    <row r="62" spans="1:6" ht="15.75">
      <c r="A62" s="3"/>
      <c r="B62" s="3"/>
      <c r="C62" s="3"/>
      <c r="D62" s="3"/>
      <c r="E62" s="3"/>
      <c r="F62" s="3"/>
    </row>
    <row r="63" spans="1:6" ht="15.75">
      <c r="A63" s="3"/>
      <c r="B63" s="3"/>
      <c r="C63" s="3"/>
      <c r="D63" s="3"/>
      <c r="E63" s="3"/>
      <c r="F63" s="3"/>
    </row>
    <row r="64" spans="1:6" ht="15.75">
      <c r="A64" s="3"/>
      <c r="B64" s="3"/>
      <c r="C64" s="3"/>
      <c r="D64" s="3"/>
      <c r="E64" s="3"/>
      <c r="F64" s="3"/>
    </row>
    <row r="65" spans="1:6" ht="15.75">
      <c r="A65" s="3"/>
      <c r="B65" s="3"/>
      <c r="C65" s="3"/>
      <c r="D65" s="3"/>
      <c r="E65" s="3"/>
      <c r="F65" s="3"/>
    </row>
    <row r="66" spans="1:6" ht="15.75">
      <c r="A66" s="3"/>
      <c r="B66" s="3"/>
      <c r="C66" s="3"/>
      <c r="D66" s="3"/>
      <c r="E66" s="3"/>
      <c r="F66" s="3"/>
    </row>
    <row r="67" spans="1:6" ht="15.75">
      <c r="A67" s="3"/>
      <c r="B67" s="3"/>
      <c r="C67" s="3"/>
      <c r="D67" s="3"/>
      <c r="E67" s="3"/>
      <c r="F67" s="3"/>
    </row>
    <row r="68" spans="1:6" ht="15.75">
      <c r="A68" s="3"/>
      <c r="B68" s="3"/>
      <c r="C68" s="3"/>
      <c r="D68" s="3"/>
      <c r="E68" s="3"/>
      <c r="F68" s="3"/>
    </row>
    <row r="69" spans="1:6" ht="15.75">
      <c r="A69" s="3"/>
      <c r="B69" s="3"/>
      <c r="C69" s="3"/>
      <c r="D69" s="3"/>
      <c r="E69" s="3"/>
      <c r="F69" s="3"/>
    </row>
    <row r="70" spans="1:6" ht="15.75">
      <c r="A70" s="3"/>
      <c r="B70" s="3"/>
      <c r="C70" s="3"/>
      <c r="D70" s="3"/>
      <c r="E70" s="3"/>
      <c r="F70" s="3"/>
    </row>
    <row r="71" spans="1:6" ht="15.75">
      <c r="A71" s="3"/>
      <c r="B71" s="3"/>
      <c r="C71" s="3"/>
      <c r="D71" s="3"/>
      <c r="E71" s="3"/>
      <c r="F71" s="3"/>
    </row>
    <row r="72" spans="1:6" ht="15.75">
      <c r="A72" s="3"/>
      <c r="B72" s="3"/>
      <c r="C72" s="3"/>
      <c r="D72" s="3"/>
      <c r="E72" s="3"/>
      <c r="F72" s="3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7" r:id="rId1"/>
  <headerFooter alignWithMargins="0">
    <oddFooter>&amp;CPage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2005-11-08T02:43:01Z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