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15" windowWidth="8085" windowHeight="6405" activeTab="0"/>
  </bookViews>
  <sheets>
    <sheet name="Page 3-6" sheetId="1" r:id="rId1"/>
    <sheet name="Page 7" sheetId="2" r:id="rId2"/>
    <sheet name="Page 8" sheetId="3" r:id="rId3"/>
    <sheet name="Page 9-10" sheetId="4" r:id="rId4"/>
  </sheets>
  <definedNames/>
  <calcPr fullCalcOnLoad="1"/>
</workbook>
</file>

<file path=xl/sharedStrings.xml><?xml version="1.0" encoding="utf-8"?>
<sst xmlns="http://schemas.openxmlformats.org/spreadsheetml/2006/main" count="308" uniqueCount="159">
  <si>
    <t>ASSETS</t>
  </si>
  <si>
    <t>Current Assets</t>
  </si>
  <si>
    <t>Total Current Assets</t>
  </si>
  <si>
    <t>Non - Current Assets</t>
  </si>
  <si>
    <t>Total  Non - Current Assets</t>
  </si>
  <si>
    <t>Total Assets</t>
  </si>
  <si>
    <t>Page 3</t>
  </si>
  <si>
    <t>Other current liabilities</t>
  </si>
  <si>
    <t>Total Current Liabilities</t>
  </si>
  <si>
    <t>Non - Current Liabilities</t>
  </si>
  <si>
    <t>Total Non-Current Liabilities</t>
  </si>
  <si>
    <t>Total Liabilities</t>
  </si>
  <si>
    <t>Page 4</t>
  </si>
  <si>
    <t>Statements of Income</t>
  </si>
  <si>
    <t>Revenues</t>
  </si>
  <si>
    <t>Other income</t>
  </si>
  <si>
    <t>Total Revenues</t>
  </si>
  <si>
    <t>Expenses</t>
  </si>
  <si>
    <t>Total Expenses</t>
  </si>
  <si>
    <t>Statements of Cash Flows</t>
  </si>
  <si>
    <t>Net cash provided by (used in) operating activities</t>
  </si>
  <si>
    <t>Cash flows from investing activities</t>
  </si>
  <si>
    <t>Net cash provided by (used in) investing activities</t>
  </si>
  <si>
    <t>Cash flows from financing activities</t>
  </si>
  <si>
    <t>Total</t>
  </si>
  <si>
    <t>Page 6</t>
  </si>
  <si>
    <t>Page 7</t>
  </si>
  <si>
    <t>Notes</t>
  </si>
  <si>
    <t xml:space="preserve">Share capital </t>
  </si>
  <si>
    <t>Cash and cash equivalents</t>
  </si>
  <si>
    <t>Page 5</t>
  </si>
  <si>
    <t>2005</t>
  </si>
  <si>
    <t>(Increase) decrease in operating assets:</t>
  </si>
  <si>
    <t>Other non-current assets</t>
  </si>
  <si>
    <t>Increase (decrease) in operating liabilities:</t>
  </si>
  <si>
    <t>Premium on share capital</t>
  </si>
  <si>
    <t>(Unit : Thousand Baht)</t>
  </si>
  <si>
    <t xml:space="preserve"> Issued and paid-up share capital</t>
  </si>
  <si>
    <t>The accompanying notes are an integral part of the interim financial statements.</t>
  </si>
  <si>
    <t>(Unaudited)</t>
  </si>
  <si>
    <t>(Reviewed)</t>
  </si>
  <si>
    <t>(Audited)</t>
  </si>
  <si>
    <t>Current Liabilities</t>
  </si>
  <si>
    <t>Registered</t>
  </si>
  <si>
    <t xml:space="preserve">Issued and paid-up </t>
  </si>
  <si>
    <t>Cash flows from operating activities:</t>
  </si>
  <si>
    <t>Trade accounts receivable</t>
  </si>
  <si>
    <t>Supplemental cash flows information:</t>
  </si>
  <si>
    <t>Net increase (decrease) in cash and cash equivalents</t>
  </si>
  <si>
    <t>Trade accounts receivable - net</t>
  </si>
  <si>
    <t xml:space="preserve">Other current assets </t>
  </si>
  <si>
    <t>Cash and cash equivalents - beginning of the period</t>
  </si>
  <si>
    <t>Income tax</t>
  </si>
  <si>
    <t>Interest expense</t>
  </si>
  <si>
    <t>Cash and cash equivalents - end of the period</t>
  </si>
  <si>
    <t xml:space="preserve">Depreciation </t>
  </si>
  <si>
    <t xml:space="preserve">Manager Media Group Public Company Limited </t>
  </si>
  <si>
    <t>Amounts due from related companies - net</t>
  </si>
  <si>
    <t>Inventories - net</t>
  </si>
  <si>
    <t>Long-term loans to related companies - net</t>
  </si>
  <si>
    <t>Property, plant and equipment - net</t>
  </si>
  <si>
    <t>Leasehold rights</t>
  </si>
  <si>
    <t>Consolidated</t>
  </si>
  <si>
    <t>The Company Only</t>
  </si>
  <si>
    <t xml:space="preserve">Bank overdrafts </t>
  </si>
  <si>
    <t>Trade accounts payable</t>
  </si>
  <si>
    <t>Amounts due to related companies</t>
  </si>
  <si>
    <t xml:space="preserve">Current portion of accrued interest expense of </t>
  </si>
  <si>
    <t>Short-term loans from related companies</t>
  </si>
  <si>
    <t>Provision for returned goods</t>
  </si>
  <si>
    <t>Convertible debentures</t>
  </si>
  <si>
    <t>Provision for loss in excess of investment in subsidiary</t>
  </si>
  <si>
    <t>Other non-current liabilities</t>
  </si>
  <si>
    <t>Share subscription received in advance</t>
  </si>
  <si>
    <t>Premium on ordinary shares</t>
  </si>
  <si>
    <t>Deficit</t>
  </si>
  <si>
    <t>Sales and services income</t>
  </si>
  <si>
    <t>Cost of sales and services</t>
  </si>
  <si>
    <t>Selling and administrative expenses</t>
  </si>
  <si>
    <t>Warrants</t>
  </si>
  <si>
    <t>Net loss for the period</t>
  </si>
  <si>
    <t>Amortization</t>
  </si>
  <si>
    <t xml:space="preserve">   operating assets and liabilities</t>
  </si>
  <si>
    <t>Page 8</t>
  </si>
  <si>
    <t>Decrease in long-term loans to related companies</t>
  </si>
  <si>
    <t>Page 9</t>
  </si>
  <si>
    <t>Statements of Cash Flows (Continued)</t>
  </si>
  <si>
    <t>Investments accounted for using the equity method - net</t>
  </si>
  <si>
    <t>Creditors under debt restructuring agreement</t>
  </si>
  <si>
    <t xml:space="preserve">   convertible debentures due within one year</t>
  </si>
  <si>
    <t>Creditors under debt restructuring agreement - net</t>
  </si>
  <si>
    <t>(Restated)</t>
  </si>
  <si>
    <t>Total Shareholders' Deficit</t>
  </si>
  <si>
    <t>Consolidated (Restated)</t>
  </si>
  <si>
    <t xml:space="preserve">Decrease in share subscription received in advance </t>
  </si>
  <si>
    <t xml:space="preserve">Increase in share subscription received in advance </t>
  </si>
  <si>
    <t>Exercise of the rights of Warrants 1 and 2 to purchase shares</t>
  </si>
  <si>
    <t>Decrease in share capital during the period</t>
  </si>
  <si>
    <t xml:space="preserve">   before changes in operating assets and liabilities :</t>
  </si>
  <si>
    <t xml:space="preserve">Other non-current assets </t>
  </si>
  <si>
    <t>Purchases of property, plant and equipment</t>
  </si>
  <si>
    <t>Sales of property, plant and equipment</t>
  </si>
  <si>
    <t>Net cash (used in) received from financing activities</t>
  </si>
  <si>
    <t xml:space="preserve">   received in advance </t>
  </si>
  <si>
    <t>Conversion of  trade creditors to convertible debentures</t>
  </si>
  <si>
    <t>Exercise of the rights of warrants 1 and 2 to purchase shares</t>
  </si>
  <si>
    <t xml:space="preserve">Amounts due from related companies </t>
  </si>
  <si>
    <t xml:space="preserve">Inventories </t>
  </si>
  <si>
    <t xml:space="preserve">   224,238,880 ordinary shares of Baht 1 each</t>
  </si>
  <si>
    <t xml:space="preserve">  129,354,620 ordinary shares of Baht 1 each</t>
  </si>
  <si>
    <t>Note</t>
  </si>
  <si>
    <t xml:space="preserve">1)  </t>
  </si>
  <si>
    <t>Non-cash transactions</t>
  </si>
  <si>
    <t xml:space="preserve">2)  </t>
  </si>
  <si>
    <t xml:space="preserve">Increase (decrease) in bank overdrafts </t>
  </si>
  <si>
    <t>Increase in short-term loans from related companies</t>
  </si>
  <si>
    <t>Decrease in accrued interest expense of convertible debentures</t>
  </si>
  <si>
    <t>Increase in share capital</t>
  </si>
  <si>
    <t xml:space="preserve">Increase (decrease) increase in share subscription </t>
  </si>
  <si>
    <t>LIABILITIES AND SHAREHOLDERS' DEFICIT</t>
  </si>
  <si>
    <t>Shareholders' Deficit</t>
  </si>
  <si>
    <t>Total Liabilities and Shareholders' Deficit</t>
  </si>
  <si>
    <t>Reversal of allowance for doubtful accounts</t>
  </si>
  <si>
    <t>Prior year adjustment</t>
  </si>
  <si>
    <t>Statements of Changes in Shareholders' Deficit</t>
  </si>
  <si>
    <t>Increase in share capital due to conversion of shares</t>
  </si>
  <si>
    <t>Decrease in share capital due to share capital reduction</t>
  </si>
  <si>
    <t>Interest expense and income tax paid during the period</t>
  </si>
  <si>
    <t>30 June</t>
  </si>
  <si>
    <t>For the three-month periods ended 30 June 2006 and 2005</t>
  </si>
  <si>
    <t>Balance as at 30 June 2006</t>
  </si>
  <si>
    <t>Balance as at 30 June 2005</t>
  </si>
  <si>
    <t>Adjustments for assets of previous year</t>
  </si>
  <si>
    <t>31 December</t>
  </si>
  <si>
    <t>Prior period adjustment</t>
  </si>
  <si>
    <t>For the six-month periods ended 30 June 2006 and 2005</t>
  </si>
  <si>
    <t>Balance as at 1 January  2005 as previously reported</t>
  </si>
  <si>
    <t>Balance as at 1 January 2005 as restated</t>
  </si>
  <si>
    <t>Balance as at 1 January 2006 as previously reported</t>
  </si>
  <si>
    <t>Balance as at 1 January 2006 as restated</t>
  </si>
  <si>
    <t>Balance as at 1 January 2005</t>
  </si>
  <si>
    <t>Balance as at 1 January 2006</t>
  </si>
  <si>
    <t>Adjustments for depreciation of previous period</t>
  </si>
  <si>
    <t>Page 10</t>
  </si>
  <si>
    <t>Balance Sheets as at 30 June 2006 and 31 December 2005</t>
  </si>
  <si>
    <t>Loss before interest expense and income tax</t>
  </si>
  <si>
    <t>Basic loss per share (Baht)</t>
  </si>
  <si>
    <t>Diluted loss per share (Baht)</t>
  </si>
  <si>
    <t>Adjustments to reconcile net loss for the period</t>
  </si>
  <si>
    <t>Change in the period</t>
  </si>
  <si>
    <t>Loss on sales of property, plant and equipment</t>
  </si>
  <si>
    <t xml:space="preserve">Income (loss) from operating activities before changes in </t>
  </si>
  <si>
    <t>Long-term investments - net</t>
  </si>
  <si>
    <t>Unrealised loss on investments</t>
  </si>
  <si>
    <t>4, 5</t>
  </si>
  <si>
    <t>Allowance for doubtful accounts</t>
  </si>
  <si>
    <t xml:space="preserve">   to net income (loss) from operating activities</t>
  </si>
  <si>
    <t>(Gain) loss on revaluation of long-term investments</t>
  </si>
  <si>
    <t>Unrealised loss on investments in available-for-sale securities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</si>
</sst>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\t&quot;mk&quot;#,##0_);\(\t&quot;mk&quot;#,##0\)"/>
    <numFmt numFmtId="173" formatCode="\t&quot;mk&quot;#,##0_);[Red]\(\t&quot;mk&quot;#,##0\)"/>
    <numFmt numFmtId="174" formatCode="\t&quot;mk&quot;#,##0.00_);\(\t&quot;mk&quot;#,##0.00\)"/>
    <numFmt numFmtId="175" formatCode="\t&quot;mk&quot;#,##0.00_);[Red]\(\t&quot;mk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\t&quot;£&quot;#,##0_);\(\t&quot;£&quot;#,##0\)"/>
    <numFmt numFmtId="189" formatCode="\t&quot;£&quot;#,##0_);[Red]\(\t&quot;£&quot;#,##0\)"/>
    <numFmt numFmtId="190" formatCode="\t&quot;£&quot;#,##0.00_);\(\t&quot;£&quot;#,##0.00\)"/>
    <numFmt numFmtId="191" formatCode="\t&quot;£&quot;#,##0.00_);[Red]\(\t&quot;£&quot;#,##0.00\)"/>
    <numFmt numFmtId="192" formatCode="&quot;฿&quot;#,##0;\-&quot;฿&quot;#,##0"/>
    <numFmt numFmtId="193" formatCode="&quot;฿&quot;#,##0;[Red]\-&quot;฿&quot;#,##0"/>
    <numFmt numFmtId="194" formatCode="&quot;฿&quot;#,##0.00;\-&quot;฿&quot;#,##0.00"/>
    <numFmt numFmtId="195" formatCode="&quot;฿&quot;#,##0.00;[Red]\-&quot;฿&quot;#,##0.00"/>
    <numFmt numFmtId="196" formatCode="_-&quot;฿&quot;* #,##0_-;\-&quot;฿&quot;* #,##0_-;_-&quot;฿&quot;* &quot;-&quot;_-;_-@_-"/>
    <numFmt numFmtId="197" formatCode="_-&quot;฿&quot;* #,##0.00_-;\-&quot;฿&quot;* #,##0.00_-;_-&quot;฿&quot;* &quot;-&quot;??_-;_-@_-"/>
    <numFmt numFmtId="198" formatCode="\t&quot;฿&quot;#,##0_);\(\t&quot;฿&quot;#,##0\)"/>
    <numFmt numFmtId="199" formatCode="\t&quot;฿&quot;#,##0_);[Red]\(\t&quot;฿&quot;#,##0\)"/>
    <numFmt numFmtId="200" formatCode="\t&quot;฿&quot;#,##0.00_);\(\t&quot;฿&quot;#,##0.00\)"/>
    <numFmt numFmtId="201" formatCode="\t&quot;฿&quot;#,##0.00_);[Red]\(\t&quot;฿&quot;#,##0.00\)"/>
    <numFmt numFmtId="202" formatCode="_-* #,##0_-;\-* #,##0_-;_-* &quot;-&quot;??_-;_-@_-"/>
    <numFmt numFmtId="203" formatCode="#,##0;\(#,##0\)"/>
    <numFmt numFmtId="204" formatCode="#,##0_);[Black]\(#,##0\)"/>
    <numFmt numFmtId="205" formatCode="#,##0.00_);[Black]\(#,##0.00\)"/>
    <numFmt numFmtId="206" formatCode="_(* #,##0_);_(* \(#,##0\);_(* &quot;-&quot;??_);_(@_)"/>
    <numFmt numFmtId="207" formatCode="_#\,##0_);\(#,##0\)"/>
  </numFmts>
  <fonts count="6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02" fontId="2" fillId="0" borderId="0" xfId="15" applyNumberFormat="1" applyFont="1" applyAlignment="1">
      <alignment/>
    </xf>
    <xf numFmtId="202" fontId="2" fillId="0" borderId="2" xfId="15" applyNumberFormat="1" applyFont="1" applyBorder="1" applyAlignment="1">
      <alignment/>
    </xf>
    <xf numFmtId="202" fontId="2" fillId="0" borderId="3" xfId="15" applyNumberFormat="1" applyFont="1" applyBorder="1" applyAlignment="1">
      <alignment/>
    </xf>
    <xf numFmtId="202" fontId="2" fillId="0" borderId="0" xfId="15" applyNumberFormat="1" applyFont="1" applyBorder="1" applyAlignment="1">
      <alignment/>
    </xf>
    <xf numFmtId="202" fontId="1" fillId="0" borderId="0" xfId="15" applyNumberFormat="1" applyFont="1" applyAlignment="1">
      <alignment horizontal="right"/>
    </xf>
    <xf numFmtId="202" fontId="2" fillId="0" borderId="1" xfId="15" applyNumberFormat="1" applyFont="1" applyBorder="1" applyAlignment="1">
      <alignment/>
    </xf>
    <xf numFmtId="202" fontId="2" fillId="0" borderId="0" xfId="15" applyNumberFormat="1" applyFont="1" applyAlignment="1">
      <alignment horizontal="left"/>
    </xf>
    <xf numFmtId="202" fontId="1" fillId="0" borderId="0" xfId="15" applyNumberFormat="1" applyFont="1" applyAlignment="1">
      <alignment horizontal="centerContinuous"/>
    </xf>
    <xf numFmtId="202" fontId="1" fillId="0" borderId="1" xfId="15" applyNumberFormat="1" applyFont="1" applyBorder="1" applyAlignment="1">
      <alignment horizontal="centerContinuous"/>
    </xf>
    <xf numFmtId="0" fontId="2" fillId="0" borderId="0" xfId="0" applyFont="1" applyFill="1" applyAlignment="1">
      <alignment/>
    </xf>
    <xf numFmtId="206" fontId="2" fillId="0" borderId="0" xfId="15" applyNumberFormat="1" applyFont="1" applyAlignment="1">
      <alignment/>
    </xf>
    <xf numFmtId="203" fontId="2" fillId="0" borderId="0" xfId="15" applyNumberFormat="1" applyFont="1" applyBorder="1" applyAlignment="1">
      <alignment/>
    </xf>
    <xf numFmtId="206" fontId="2" fillId="0" borderId="1" xfId="15" applyNumberFormat="1" applyFont="1" applyBorder="1" applyAlignment="1">
      <alignment/>
    </xf>
    <xf numFmtId="206" fontId="2" fillId="0" borderId="0" xfId="15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49" fontId="1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 vertical="top" wrapText="1"/>
    </xf>
    <xf numFmtId="187" fontId="1" fillId="0" borderId="0" xfId="15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 shrinkToFit="1"/>
    </xf>
    <xf numFmtId="0" fontId="2" fillId="0" borderId="0" xfId="0" applyFont="1" applyFill="1" applyAlignment="1">
      <alignment/>
    </xf>
    <xf numFmtId="206" fontId="2" fillId="0" borderId="0" xfId="15" applyNumberFormat="1" applyFont="1" applyFill="1" applyBorder="1" applyAlignment="1">
      <alignment/>
    </xf>
    <xf numFmtId="207" fontId="2" fillId="0" borderId="0" xfId="15" applyNumberFormat="1" applyFont="1" applyBorder="1" applyAlignment="1">
      <alignment horizontal="right"/>
    </xf>
    <xf numFmtId="202" fontId="2" fillId="0" borderId="0" xfId="15" applyNumberFormat="1" applyFont="1" applyFill="1" applyBorder="1" applyAlignment="1">
      <alignment horizontal="left"/>
    </xf>
    <xf numFmtId="187" fontId="2" fillId="0" borderId="0" xfId="15" applyFont="1" applyFill="1" applyBorder="1" applyAlignment="1">
      <alignment horizontal="left"/>
    </xf>
    <xf numFmtId="49" fontId="2" fillId="0" borderId="0" xfId="0" applyNumberFormat="1" applyFont="1" applyFill="1" applyAlignment="1">
      <alignment/>
    </xf>
    <xf numFmtId="49" fontId="2" fillId="0" borderId="1" xfId="0" applyNumberFormat="1" applyFont="1" applyFill="1" applyBorder="1" applyAlignment="1">
      <alignment/>
    </xf>
    <xf numFmtId="206" fontId="1" fillId="0" borderId="0" xfId="15" applyNumberFormat="1" applyFont="1" applyFill="1" applyBorder="1" applyAlignment="1">
      <alignment horizontal="right"/>
    </xf>
    <xf numFmtId="202" fontId="2" fillId="0" borderId="0" xfId="15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right" wrapText="1" shrinkToFit="1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 shrinkToFit="1"/>
    </xf>
    <xf numFmtId="187" fontId="1" fillId="0" borderId="1" xfId="15" applyFont="1" applyFill="1" applyBorder="1" applyAlignment="1">
      <alignment horizontal="right" wrapText="1"/>
    </xf>
    <xf numFmtId="202" fontId="2" fillId="0" borderId="1" xfId="15" applyNumberFormat="1" applyFont="1" applyBorder="1" applyAlignment="1">
      <alignment horizontal="left"/>
    </xf>
    <xf numFmtId="202" fontId="2" fillId="0" borderId="0" xfId="15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202" fontId="2" fillId="0" borderId="0" xfId="15" applyNumberFormat="1" applyFont="1" applyBorder="1" applyAlignment="1">
      <alignment horizontal="right"/>
    </xf>
    <xf numFmtId="41" fontId="2" fillId="0" borderId="3" xfId="15" applyNumberFormat="1" applyFont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49" fontId="1" fillId="0" borderId="0" xfId="0" applyNumberFormat="1" applyFont="1" applyFill="1" applyBorder="1" applyAlignment="1">
      <alignment horizontal="centerContinuous"/>
    </xf>
    <xf numFmtId="38" fontId="1" fillId="0" borderId="0" xfId="0" applyNumberFormat="1" applyFont="1" applyFill="1" applyAlignment="1">
      <alignment vertical="center"/>
    </xf>
    <xf numFmtId="202" fontId="1" fillId="0" borderId="0" xfId="15" applyNumberFormat="1" applyFont="1" applyAlignment="1">
      <alignment/>
    </xf>
    <xf numFmtId="202" fontId="1" fillId="0" borderId="0" xfId="15" applyNumberFormat="1" applyFont="1" applyBorder="1" applyAlignment="1">
      <alignment horizontal="center"/>
    </xf>
    <xf numFmtId="202" fontId="2" fillId="0" borderId="0" xfId="15" applyNumberFormat="1" applyFont="1" applyBorder="1" applyAlignment="1">
      <alignment horizontal="center"/>
    </xf>
    <xf numFmtId="202" fontId="2" fillId="0" borderId="4" xfId="15" applyNumberFormat="1" applyFont="1" applyBorder="1" applyAlignment="1">
      <alignment/>
    </xf>
    <xf numFmtId="202" fontId="1" fillId="0" borderId="0" xfId="15" applyNumberFormat="1" applyFont="1" applyBorder="1" applyAlignment="1" quotePrefix="1">
      <alignment horizontal="center" vertical="center"/>
    </xf>
    <xf numFmtId="41" fontId="2" fillId="0" borderId="3" xfId="15" applyNumberFormat="1" applyFont="1" applyBorder="1" applyAlignment="1">
      <alignment/>
    </xf>
    <xf numFmtId="187" fontId="2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202" fontId="2" fillId="0" borderId="0" xfId="0" applyNumberFormat="1" applyFont="1" applyBorder="1" applyAlignment="1">
      <alignment/>
    </xf>
    <xf numFmtId="202" fontId="2" fillId="0" borderId="0" xfId="15" applyNumberFormat="1" applyFont="1" applyBorder="1" applyAlignment="1">
      <alignment/>
    </xf>
    <xf numFmtId="187" fontId="2" fillId="0" borderId="0" xfId="15" applyFont="1" applyBorder="1" applyAlignment="1">
      <alignment/>
    </xf>
    <xf numFmtId="202" fontId="1" fillId="0" borderId="0" xfId="15" applyNumberFormat="1" applyFont="1" applyBorder="1" applyAlignment="1">
      <alignment horizontal="centerContinuous"/>
    </xf>
    <xf numFmtId="204" fontId="2" fillId="0" borderId="0" xfId="15" applyNumberFormat="1" applyFont="1" applyBorder="1" applyAlignment="1">
      <alignment/>
    </xf>
    <xf numFmtId="205" fontId="2" fillId="0" borderId="0" xfId="15" applyNumberFormat="1" applyFont="1" applyBorder="1" applyAlignment="1">
      <alignment/>
    </xf>
    <xf numFmtId="202" fontId="1" fillId="0" borderId="0" xfId="15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206" fontId="2" fillId="0" borderId="1" xfId="15" applyNumberFormat="1" applyFont="1" applyFill="1" applyBorder="1" applyAlignment="1">
      <alignment/>
    </xf>
    <xf numFmtId="41" fontId="2" fillId="0" borderId="0" xfId="15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204" fontId="2" fillId="0" borderId="0" xfId="0" applyNumberFormat="1" applyFont="1" applyBorder="1" applyAlignment="1">
      <alignment/>
    </xf>
    <xf numFmtId="39" fontId="2" fillId="0" borderId="0" xfId="15" applyNumberFormat="1" applyFont="1" applyBorder="1" applyAlignment="1">
      <alignment/>
    </xf>
    <xf numFmtId="206" fontId="2" fillId="0" borderId="0" xfId="0" applyNumberFormat="1" applyFont="1" applyBorder="1" applyAlignment="1">
      <alignment/>
    </xf>
    <xf numFmtId="0" fontId="1" fillId="0" borderId="0" xfId="15" applyNumberFormat="1" applyFont="1" applyBorder="1" applyAlignment="1">
      <alignment horizontal="center"/>
    </xf>
    <xf numFmtId="202" fontId="2" fillId="0" borderId="3" xfId="15" applyNumberFormat="1" applyFont="1" applyBorder="1" applyAlignment="1">
      <alignment horizontal="left"/>
    </xf>
    <xf numFmtId="0" fontId="2" fillId="0" borderId="0" xfId="0" applyFont="1" applyFill="1" applyAlignment="1">
      <alignment horizontal="center"/>
    </xf>
    <xf numFmtId="202" fontId="2" fillId="0" borderId="0" xfId="15" applyNumberFormat="1" applyFont="1" applyFill="1" applyAlignment="1">
      <alignment/>
    </xf>
    <xf numFmtId="206" fontId="2" fillId="0" borderId="0" xfId="15" applyNumberFormat="1" applyFont="1" applyAlignment="1">
      <alignment horizontal="left"/>
    </xf>
    <xf numFmtId="206" fontId="2" fillId="0" borderId="1" xfId="15" applyNumberFormat="1" applyFont="1" applyBorder="1" applyAlignment="1">
      <alignment horizontal="left"/>
    </xf>
    <xf numFmtId="206" fontId="2" fillId="0" borderId="2" xfId="15" applyNumberFormat="1" applyFont="1" applyBorder="1" applyAlignment="1">
      <alignment horizontal="left"/>
    </xf>
    <xf numFmtId="206" fontId="2" fillId="0" borderId="4" xfId="15" applyNumberFormat="1" applyFont="1" applyBorder="1" applyAlignment="1">
      <alignment horizontal="left"/>
    </xf>
    <xf numFmtId="206" fontId="2" fillId="0" borderId="0" xfId="15" applyNumberFormat="1" applyFont="1" applyBorder="1" applyAlignment="1">
      <alignment horizontal="left"/>
    </xf>
    <xf numFmtId="206" fontId="2" fillId="0" borderId="3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206" fontId="2" fillId="0" borderId="4" xfId="15" applyNumberFormat="1" applyFont="1" applyFill="1" applyBorder="1" applyAlignment="1">
      <alignment/>
    </xf>
    <xf numFmtId="206" fontId="2" fillId="0" borderId="2" xfId="15" applyNumberFormat="1" applyFont="1" applyBorder="1" applyAlignment="1">
      <alignment/>
    </xf>
    <xf numFmtId="49" fontId="1" fillId="0" borderId="0" xfId="15" applyNumberFormat="1" applyFont="1" applyAlignment="1">
      <alignment horizontal="right"/>
    </xf>
    <xf numFmtId="0" fontId="1" fillId="0" borderId="0" xfId="15" applyNumberFormat="1" applyFont="1" applyBorder="1" applyAlignment="1">
      <alignment horizontal="right"/>
    </xf>
    <xf numFmtId="0" fontId="1" fillId="0" borderId="1" xfId="15" applyNumberFormat="1" applyFont="1" applyBorder="1" applyAlignment="1">
      <alignment horizontal="right"/>
    </xf>
    <xf numFmtId="202" fontId="1" fillId="0" borderId="1" xfId="15" applyNumberFormat="1" applyFont="1" applyBorder="1" applyAlignment="1">
      <alignment horizontal="right"/>
    </xf>
    <xf numFmtId="206" fontId="2" fillId="0" borderId="0" xfId="15" applyNumberFormat="1" applyFont="1" applyFill="1" applyAlignment="1">
      <alignment horizontal="left"/>
    </xf>
    <xf numFmtId="206" fontId="2" fillId="0" borderId="0" xfId="15" applyNumberFormat="1" applyFont="1" applyFill="1" applyBorder="1" applyAlignment="1">
      <alignment horizontal="left"/>
    </xf>
    <xf numFmtId="206" fontId="2" fillId="0" borderId="1" xfId="15" applyNumberFormat="1" applyFont="1" applyFill="1" applyBorder="1" applyAlignment="1">
      <alignment horizontal="left"/>
    </xf>
    <xf numFmtId="202" fontId="1" fillId="0" borderId="2" xfId="15" applyNumberFormat="1" applyFont="1" applyBorder="1" applyAlignment="1">
      <alignment horizontal="center"/>
    </xf>
    <xf numFmtId="202" fontId="1" fillId="0" borderId="1" xfId="15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0" name="Line 10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5" name="Line 15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6" name="Line 16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7" name="Line 17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8" name="Line 18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9" name="Line 19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0" name="Line 20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1" name="Line 21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2" name="Line 22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3" name="Line 23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4" name="Line 24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5" name="Line 25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6" name="Line 26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7" name="Line 27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8" name="Line 28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9" name="Line 29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30" name="Line 30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31" name="Line 31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32" name="Line 32"/>
        <xdr:cNvSpPr>
          <a:spLocks/>
        </xdr:cNvSpPr>
      </xdr:nvSpPr>
      <xdr:spPr>
        <a:xfrm>
          <a:off x="5648325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0" name="Line 10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5" name="Line 15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6" name="Line 16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7" name="Line 17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8" name="Line 18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9" name="Line 19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0" name="Line 20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1" name="Line 21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2" name="Line 22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3" name="Line 23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4" name="Line 24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5" name="Line 25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6" name="Line 26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7" name="Line 27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8" name="Line 28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9" name="Line 29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30" name="Line 30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31" name="Line 31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32" name="Line 32"/>
        <xdr:cNvSpPr>
          <a:spLocks/>
        </xdr:cNvSpPr>
      </xdr:nvSpPr>
      <xdr:spPr>
        <a:xfrm>
          <a:off x="5676900" y="30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6"/>
  <sheetViews>
    <sheetView tabSelected="1" zoomScale="80" zoomScaleNormal="80" zoomScaleSheetLayoutView="90" workbookViewId="0" topLeftCell="A67">
      <selection activeCell="N134" sqref="N134"/>
    </sheetView>
  </sheetViews>
  <sheetFormatPr defaultColWidth="9.140625" defaultRowHeight="12.75"/>
  <cols>
    <col min="1" max="2" width="3.28125" style="2" customWidth="1"/>
    <col min="3" max="3" width="3.57421875" style="2" customWidth="1"/>
    <col min="4" max="4" width="3.28125" style="2" customWidth="1"/>
    <col min="5" max="5" width="34.140625" style="2" customWidth="1"/>
    <col min="6" max="6" width="7.140625" style="2" customWidth="1"/>
    <col min="7" max="7" width="1.28515625" style="2" customWidth="1"/>
    <col min="8" max="8" width="13.8515625" style="13" customWidth="1"/>
    <col min="9" max="9" width="1.28515625" style="2" customWidth="1"/>
    <col min="10" max="10" width="13.8515625" style="13" customWidth="1"/>
    <col min="11" max="11" width="1.421875" style="12" customWidth="1"/>
    <col min="12" max="12" width="14.00390625" style="13" customWidth="1"/>
    <col min="13" max="13" width="1.28515625" style="2" customWidth="1"/>
    <col min="14" max="14" width="14.00390625" style="13" customWidth="1"/>
    <col min="15" max="16384" width="9.140625" style="2" customWidth="1"/>
  </cols>
  <sheetData>
    <row r="1" spans="1:14" ht="25.5" customHeight="1">
      <c r="A1" s="1" t="s">
        <v>56</v>
      </c>
      <c r="C1" s="3"/>
      <c r="D1" s="3"/>
      <c r="E1" s="3"/>
      <c r="F1" s="3"/>
      <c r="G1" s="3"/>
      <c r="H1" s="20"/>
      <c r="I1" s="3"/>
      <c r="J1" s="17"/>
      <c r="K1" s="65"/>
      <c r="L1" s="20"/>
      <c r="M1" s="3"/>
      <c r="N1" s="17"/>
    </row>
    <row r="2" spans="1:14" ht="21.75" customHeight="1">
      <c r="A2" s="4" t="s">
        <v>144</v>
      </c>
      <c r="B2" s="5"/>
      <c r="C2" s="6"/>
      <c r="D2" s="6"/>
      <c r="E2" s="6"/>
      <c r="F2" s="6"/>
      <c r="G2" s="6"/>
      <c r="H2" s="21"/>
      <c r="I2" s="6"/>
      <c r="J2" s="21"/>
      <c r="K2" s="21"/>
      <c r="L2" s="21"/>
      <c r="M2" s="6"/>
      <c r="N2" s="21"/>
    </row>
    <row r="3" spans="1:14" ht="21.75" customHeight="1">
      <c r="A3" s="1"/>
      <c r="C3" s="3"/>
      <c r="D3" s="3"/>
      <c r="E3" s="3"/>
      <c r="F3" s="3"/>
      <c r="G3" s="3"/>
      <c r="H3" s="20"/>
      <c r="I3" s="3"/>
      <c r="J3" s="20"/>
      <c r="K3" s="65"/>
      <c r="L3" s="20"/>
      <c r="M3" s="3"/>
      <c r="N3" s="20"/>
    </row>
    <row r="4" spans="1:14" ht="21.75" customHeight="1">
      <c r="A4" s="8"/>
      <c r="B4" s="8"/>
      <c r="C4" s="8"/>
      <c r="D4" s="8"/>
      <c r="E4" s="8"/>
      <c r="F4" s="8"/>
      <c r="G4" s="7"/>
      <c r="H4" s="105" t="s">
        <v>36</v>
      </c>
      <c r="I4" s="105"/>
      <c r="J4" s="105"/>
      <c r="K4" s="105"/>
      <c r="L4" s="105"/>
      <c r="M4" s="105"/>
      <c r="N4" s="105"/>
    </row>
    <row r="5" spans="1:14" ht="21.75" customHeight="1">
      <c r="A5" s="8"/>
      <c r="B5" s="8"/>
      <c r="C5" s="8"/>
      <c r="D5" s="8"/>
      <c r="E5" s="8"/>
      <c r="F5" s="8"/>
      <c r="G5" s="7"/>
      <c r="H5" s="104" t="s">
        <v>62</v>
      </c>
      <c r="I5" s="104"/>
      <c r="J5" s="104"/>
      <c r="K5" s="59"/>
      <c r="L5" s="104" t="s">
        <v>63</v>
      </c>
      <c r="M5" s="104"/>
      <c r="N5" s="104"/>
    </row>
    <row r="6" spans="1:14" ht="21.75" customHeight="1">
      <c r="A6" s="8"/>
      <c r="B6" s="8"/>
      <c r="C6" s="8"/>
      <c r="D6" s="8"/>
      <c r="E6" s="8"/>
      <c r="F6" s="8"/>
      <c r="G6" s="7"/>
      <c r="H6" s="97" t="s">
        <v>128</v>
      </c>
      <c r="I6" s="52"/>
      <c r="J6" s="97" t="s">
        <v>133</v>
      </c>
      <c r="K6" s="43"/>
      <c r="L6" s="97" t="s">
        <v>128</v>
      </c>
      <c r="M6" s="52"/>
      <c r="N6" s="98" t="str">
        <f>J6</f>
        <v>31 December</v>
      </c>
    </row>
    <row r="7" spans="1:14" ht="21.75" customHeight="1">
      <c r="A7" s="8"/>
      <c r="B7" s="8"/>
      <c r="C7" s="8"/>
      <c r="D7" s="8"/>
      <c r="E7" s="8"/>
      <c r="F7" s="8"/>
      <c r="G7" s="7"/>
      <c r="H7" s="98">
        <v>2006</v>
      </c>
      <c r="I7" s="43"/>
      <c r="J7" s="98">
        <v>2005</v>
      </c>
      <c r="K7" s="43"/>
      <c r="L7" s="98">
        <v>2006</v>
      </c>
      <c r="M7" s="43"/>
      <c r="N7" s="98">
        <f>J7</f>
        <v>2005</v>
      </c>
    </row>
    <row r="8" spans="1:14" ht="21.75" customHeight="1">
      <c r="A8" s="8"/>
      <c r="B8" s="8"/>
      <c r="C8" s="8"/>
      <c r="D8" s="8"/>
      <c r="E8" s="8"/>
      <c r="F8" s="8"/>
      <c r="G8" s="7"/>
      <c r="H8" s="98" t="s">
        <v>39</v>
      </c>
      <c r="I8" s="43"/>
      <c r="J8" s="98" t="s">
        <v>41</v>
      </c>
      <c r="K8" s="43"/>
      <c r="L8" s="98" t="s">
        <v>39</v>
      </c>
      <c r="M8" s="43"/>
      <c r="N8" s="98"/>
    </row>
    <row r="9" spans="1:14" ht="21.75" customHeight="1">
      <c r="A9" s="8"/>
      <c r="B9" s="8"/>
      <c r="C9" s="8"/>
      <c r="D9" s="8"/>
      <c r="E9" s="8"/>
      <c r="F9" s="9" t="s">
        <v>27</v>
      </c>
      <c r="G9" s="7"/>
      <c r="H9" s="99" t="s">
        <v>40</v>
      </c>
      <c r="I9" s="43"/>
      <c r="J9" s="99" t="s">
        <v>91</v>
      </c>
      <c r="K9" s="43"/>
      <c r="L9" s="99" t="s">
        <v>40</v>
      </c>
      <c r="M9" s="43"/>
      <c r="N9" s="99" t="s">
        <v>41</v>
      </c>
    </row>
    <row r="10" spans="1:14" ht="21.75" customHeight="1">
      <c r="A10" s="7" t="s">
        <v>0</v>
      </c>
      <c r="B10" s="7"/>
      <c r="C10" s="7"/>
      <c r="D10" s="7"/>
      <c r="E10" s="7"/>
      <c r="G10" s="7"/>
      <c r="H10" s="58"/>
      <c r="I10" s="7"/>
      <c r="K10" s="51"/>
      <c r="L10" s="58"/>
      <c r="M10" s="7"/>
      <c r="N10" s="59"/>
    </row>
    <row r="11" spans="1:14" ht="21.75" customHeight="1">
      <c r="A11" s="1" t="s">
        <v>1</v>
      </c>
      <c r="F11" s="10"/>
      <c r="J11" s="60"/>
      <c r="K11" s="10"/>
      <c r="N11" s="60"/>
    </row>
    <row r="12" spans="1:14" ht="21.75" customHeight="1">
      <c r="A12" s="2" t="s">
        <v>29</v>
      </c>
      <c r="H12" s="13">
        <v>11279</v>
      </c>
      <c r="J12" s="13">
        <v>28138</v>
      </c>
      <c r="K12" s="16"/>
      <c r="L12" s="13">
        <v>9486</v>
      </c>
      <c r="N12" s="13">
        <v>26064</v>
      </c>
    </row>
    <row r="13" spans="1:14" ht="21.75" customHeight="1">
      <c r="A13" s="2" t="s">
        <v>49</v>
      </c>
      <c r="F13" s="11" t="s">
        <v>154</v>
      </c>
      <c r="H13" s="13">
        <v>101508</v>
      </c>
      <c r="J13" s="13">
        <v>112484</v>
      </c>
      <c r="K13" s="16"/>
      <c r="L13" s="13">
        <v>123222</v>
      </c>
      <c r="N13" s="13">
        <v>130075</v>
      </c>
    </row>
    <row r="14" spans="1:14" ht="21.75" customHeight="1">
      <c r="A14" s="2" t="s">
        <v>57</v>
      </c>
      <c r="F14" s="11">
        <v>5</v>
      </c>
      <c r="H14" s="13">
        <v>891</v>
      </c>
      <c r="J14" s="13">
        <v>614</v>
      </c>
      <c r="K14" s="16"/>
      <c r="L14" s="13">
        <v>891</v>
      </c>
      <c r="N14" s="13">
        <v>679</v>
      </c>
    </row>
    <row r="15" spans="1:14" ht="21.75" customHeight="1">
      <c r="A15" s="2" t="s">
        <v>58</v>
      </c>
      <c r="F15" s="11">
        <v>6</v>
      </c>
      <c r="H15" s="13">
        <v>4728</v>
      </c>
      <c r="J15" s="13">
        <v>5843</v>
      </c>
      <c r="K15" s="16"/>
      <c r="L15" s="13">
        <v>4728</v>
      </c>
      <c r="N15" s="13">
        <v>5843</v>
      </c>
    </row>
    <row r="16" spans="1:14" ht="21.75" customHeight="1">
      <c r="A16" s="2" t="s">
        <v>50</v>
      </c>
      <c r="F16" s="11">
        <v>7</v>
      </c>
      <c r="H16" s="13">
        <v>12320</v>
      </c>
      <c r="J16" s="13">
        <v>12618</v>
      </c>
      <c r="K16" s="16"/>
      <c r="L16" s="13">
        <v>12055</v>
      </c>
      <c r="N16" s="13">
        <v>12368</v>
      </c>
    </row>
    <row r="17" spans="2:14" ht="21.75" customHeight="1">
      <c r="B17" s="7" t="s">
        <v>2</v>
      </c>
      <c r="F17" s="11"/>
      <c r="H17" s="14">
        <f>SUM(H12:H16)</f>
        <v>130726</v>
      </c>
      <c r="J17" s="14">
        <f>SUM(J12:J16)</f>
        <v>159697</v>
      </c>
      <c r="K17" s="16"/>
      <c r="L17" s="14">
        <f>SUM(L12:L16)</f>
        <v>150382</v>
      </c>
      <c r="N17" s="14">
        <f>SUM(N12:N16)</f>
        <v>175029</v>
      </c>
    </row>
    <row r="18" spans="6:11" ht="21.75" customHeight="1">
      <c r="F18" s="11"/>
      <c r="K18" s="16"/>
    </row>
    <row r="19" spans="1:11" ht="21.75" customHeight="1">
      <c r="A19" s="7" t="s">
        <v>3</v>
      </c>
      <c r="F19" s="11"/>
      <c r="K19" s="16"/>
    </row>
    <row r="20" spans="1:14" ht="21.75" customHeight="1">
      <c r="A20" s="2" t="s">
        <v>87</v>
      </c>
      <c r="F20" s="11">
        <v>8</v>
      </c>
      <c r="H20" s="13">
        <v>0</v>
      </c>
      <c r="J20" s="13">
        <v>0</v>
      </c>
      <c r="K20" s="16"/>
      <c r="L20" s="13">
        <v>0</v>
      </c>
      <c r="N20" s="13">
        <v>0</v>
      </c>
    </row>
    <row r="21" spans="1:14" ht="21.75" customHeight="1">
      <c r="A21" s="2" t="s">
        <v>152</v>
      </c>
      <c r="F21" s="11">
        <v>9</v>
      </c>
      <c r="H21" s="13">
        <v>10423</v>
      </c>
      <c r="J21" s="13">
        <v>16202</v>
      </c>
      <c r="K21" s="16"/>
      <c r="L21" s="13">
        <v>10423</v>
      </c>
      <c r="N21" s="13">
        <v>16202</v>
      </c>
    </row>
    <row r="22" spans="1:14" ht="21.75" customHeight="1">
      <c r="A22" s="2" t="s">
        <v>59</v>
      </c>
      <c r="F22" s="11">
        <v>5</v>
      </c>
      <c r="H22" s="41">
        <v>0</v>
      </c>
      <c r="J22" s="13">
        <v>0</v>
      </c>
      <c r="K22" s="16"/>
      <c r="L22" s="41">
        <v>4716</v>
      </c>
      <c r="N22" s="13">
        <v>8916</v>
      </c>
    </row>
    <row r="23" spans="1:14" ht="21.75" customHeight="1">
      <c r="A23" s="2" t="s">
        <v>60</v>
      </c>
      <c r="F23" s="10">
        <v>10</v>
      </c>
      <c r="H23" s="13">
        <v>53134</v>
      </c>
      <c r="J23" s="13">
        <v>57965</v>
      </c>
      <c r="K23" s="16"/>
      <c r="L23" s="13">
        <v>48538</v>
      </c>
      <c r="N23" s="13">
        <v>52953</v>
      </c>
    </row>
    <row r="24" spans="1:14" ht="21.75" customHeight="1">
      <c r="A24" s="2" t="s">
        <v>61</v>
      </c>
      <c r="F24" s="10">
        <v>11</v>
      </c>
      <c r="H24" s="13">
        <v>12514</v>
      </c>
      <c r="J24" s="13">
        <v>12985</v>
      </c>
      <c r="K24" s="16"/>
      <c r="L24" s="13">
        <v>12514</v>
      </c>
      <c r="N24" s="13">
        <v>12985</v>
      </c>
    </row>
    <row r="25" spans="1:14" ht="21.75" customHeight="1">
      <c r="A25" s="2" t="s">
        <v>33</v>
      </c>
      <c r="F25" s="11">
        <v>12</v>
      </c>
      <c r="H25" s="13">
        <v>13448</v>
      </c>
      <c r="J25" s="13">
        <v>15885</v>
      </c>
      <c r="K25" s="16"/>
      <c r="L25" s="13">
        <v>13099</v>
      </c>
      <c r="N25" s="13">
        <v>15407</v>
      </c>
    </row>
    <row r="26" spans="2:14" ht="21.75" customHeight="1">
      <c r="B26" s="7" t="s">
        <v>4</v>
      </c>
      <c r="F26" s="11"/>
      <c r="H26" s="14">
        <f>SUM(H20:H25)</f>
        <v>89519</v>
      </c>
      <c r="I26" s="12"/>
      <c r="J26" s="14">
        <f>SUM(J20:J25)</f>
        <v>103037</v>
      </c>
      <c r="K26" s="16"/>
      <c r="L26" s="14">
        <f>SUM(L20:L25)</f>
        <v>89290</v>
      </c>
      <c r="M26" s="12"/>
      <c r="N26" s="14">
        <f>SUM(N20:N25)</f>
        <v>106463</v>
      </c>
    </row>
    <row r="27" spans="1:14" ht="21.75" customHeight="1" thickBot="1">
      <c r="A27" s="7" t="s">
        <v>5</v>
      </c>
      <c r="F27" s="11"/>
      <c r="H27" s="61">
        <f>+H17+H26</f>
        <v>220245</v>
      </c>
      <c r="I27" s="16">
        <f>+I17+I26</f>
        <v>0</v>
      </c>
      <c r="J27" s="61">
        <f>+J17+J26</f>
        <v>262734</v>
      </c>
      <c r="K27" s="16"/>
      <c r="L27" s="61">
        <f>+L17+L26</f>
        <v>239672</v>
      </c>
      <c r="M27" s="16">
        <f>+M17+M26</f>
        <v>0</v>
      </c>
      <c r="N27" s="61">
        <f>+N17+N26</f>
        <v>281492</v>
      </c>
    </row>
    <row r="28" spans="1:14" ht="21.75" customHeight="1" thickTop="1">
      <c r="A28" s="7"/>
      <c r="F28" s="11"/>
      <c r="I28" s="12"/>
      <c r="J28" s="16"/>
      <c r="K28" s="16"/>
      <c r="M28" s="12"/>
      <c r="N28" s="16"/>
    </row>
    <row r="29" spans="1:14" ht="21.75" customHeight="1">
      <c r="A29" s="7"/>
      <c r="F29" s="11"/>
      <c r="J29" s="16"/>
      <c r="K29" s="16"/>
      <c r="N29" s="16"/>
    </row>
    <row r="30" spans="1:14" ht="21.75" customHeight="1">
      <c r="A30" s="7"/>
      <c r="F30" s="11"/>
      <c r="J30" s="16"/>
      <c r="K30" s="16"/>
      <c r="N30" s="16"/>
    </row>
    <row r="31" spans="1:14" ht="21.75" customHeight="1">
      <c r="A31" s="7"/>
      <c r="F31" s="11"/>
      <c r="J31" s="16"/>
      <c r="K31" s="16"/>
      <c r="N31" s="16"/>
    </row>
    <row r="32" spans="1:14" ht="21.75" customHeight="1">
      <c r="A32" s="7"/>
      <c r="F32" s="11"/>
      <c r="J32" s="16"/>
      <c r="K32" s="16"/>
      <c r="N32" s="16"/>
    </row>
    <row r="33" spans="1:14" ht="21.75" customHeight="1">
      <c r="A33" s="7"/>
      <c r="F33" s="11"/>
      <c r="J33" s="16"/>
      <c r="K33" s="16"/>
      <c r="N33" s="16"/>
    </row>
    <row r="34" spans="1:14" ht="21.75" customHeight="1">
      <c r="A34" s="7"/>
      <c r="F34" s="11"/>
      <c r="J34" s="16"/>
      <c r="K34" s="16"/>
      <c r="N34" s="16"/>
    </row>
    <row r="35" spans="1:14" ht="21.75" customHeight="1">
      <c r="A35" s="7"/>
      <c r="F35" s="11"/>
      <c r="J35" s="16"/>
      <c r="K35" s="16"/>
      <c r="N35" s="16"/>
    </row>
    <row r="36" spans="1:14" ht="21.75" customHeight="1">
      <c r="A36" s="7"/>
      <c r="F36" s="11"/>
      <c r="J36" s="16"/>
      <c r="K36" s="16"/>
      <c r="N36" s="16"/>
    </row>
    <row r="37" spans="1:14" ht="21.75" customHeight="1">
      <c r="A37" s="7"/>
      <c r="F37" s="11"/>
      <c r="J37" s="16"/>
      <c r="K37" s="16"/>
      <c r="N37" s="16"/>
    </row>
    <row r="38" spans="1:14" ht="21.75" customHeight="1">
      <c r="A38" s="7"/>
      <c r="F38" s="11"/>
      <c r="J38" s="16"/>
      <c r="K38" s="16"/>
      <c r="N38" s="16"/>
    </row>
    <row r="39" spans="1:14" ht="21.75" customHeight="1">
      <c r="A39" s="7"/>
      <c r="F39" s="11"/>
      <c r="J39" s="16"/>
      <c r="K39" s="16"/>
      <c r="N39" s="16"/>
    </row>
    <row r="40" spans="1:14" ht="21.75" customHeight="1">
      <c r="A40" s="7"/>
      <c r="F40" s="11"/>
      <c r="J40" s="16"/>
      <c r="K40" s="16"/>
      <c r="N40" s="16"/>
    </row>
    <row r="41" spans="1:14" ht="21.75" customHeight="1">
      <c r="A41" s="7"/>
      <c r="F41" s="11"/>
      <c r="J41" s="16"/>
      <c r="K41" s="16"/>
      <c r="N41" s="16"/>
    </row>
    <row r="42" spans="1:14" ht="15" customHeight="1">
      <c r="A42" s="7"/>
      <c r="F42" s="11"/>
      <c r="J42" s="16"/>
      <c r="K42" s="16"/>
      <c r="N42" s="16"/>
    </row>
    <row r="43" spans="1:14" ht="21.75" customHeight="1">
      <c r="A43" s="5" t="s">
        <v>38</v>
      </c>
      <c r="B43" s="5"/>
      <c r="C43" s="5"/>
      <c r="D43" s="5"/>
      <c r="E43" s="5"/>
      <c r="F43" s="5"/>
      <c r="G43" s="5"/>
      <c r="H43" s="18"/>
      <c r="I43" s="5"/>
      <c r="J43" s="18"/>
      <c r="K43" s="18"/>
      <c r="L43" s="18"/>
      <c r="M43" s="5"/>
      <c r="N43" s="18"/>
    </row>
    <row r="44" spans="6:14" ht="21.75" customHeight="1">
      <c r="F44" s="11"/>
      <c r="J44" s="17"/>
      <c r="K44" s="16"/>
      <c r="N44" s="17" t="s">
        <v>6</v>
      </c>
    </row>
    <row r="45" spans="1:14" ht="25.5" customHeight="1">
      <c r="A45" s="1" t="s">
        <v>56</v>
      </c>
      <c r="C45" s="3"/>
      <c r="D45" s="3"/>
      <c r="E45" s="3"/>
      <c r="F45" s="3"/>
      <c r="G45" s="3"/>
      <c r="H45" s="20"/>
      <c r="I45" s="3"/>
      <c r="J45" s="17"/>
      <c r="K45" s="65"/>
      <c r="L45" s="20"/>
      <c r="M45" s="3"/>
      <c r="N45" s="17"/>
    </row>
    <row r="46" spans="1:14" ht="21.75" customHeight="1">
      <c r="A46" s="4" t="s">
        <v>144</v>
      </c>
      <c r="B46" s="5"/>
      <c r="C46" s="6"/>
      <c r="D46" s="6"/>
      <c r="E46" s="6"/>
      <c r="F46" s="6"/>
      <c r="G46" s="6"/>
      <c r="H46" s="21"/>
      <c r="I46" s="6"/>
      <c r="J46" s="21"/>
      <c r="K46" s="21"/>
      <c r="L46" s="21"/>
      <c r="M46" s="6"/>
      <c r="N46" s="21"/>
    </row>
    <row r="47" spans="1:14" ht="10.5" customHeight="1">
      <c r="A47" s="1"/>
      <c r="C47" s="3"/>
      <c r="D47" s="3"/>
      <c r="E47" s="3"/>
      <c r="F47" s="3"/>
      <c r="G47" s="3"/>
      <c r="H47" s="20"/>
      <c r="I47" s="3"/>
      <c r="J47" s="20"/>
      <c r="K47" s="65"/>
      <c r="L47" s="20"/>
      <c r="M47" s="3"/>
      <c r="N47" s="20"/>
    </row>
    <row r="48" spans="1:14" ht="21.75" customHeight="1">
      <c r="A48" s="8"/>
      <c r="B48" s="8"/>
      <c r="C48" s="8"/>
      <c r="D48" s="8"/>
      <c r="E48" s="8"/>
      <c r="F48" s="8"/>
      <c r="G48" s="7"/>
      <c r="H48" s="105" t="s">
        <v>36</v>
      </c>
      <c r="I48" s="105"/>
      <c r="J48" s="105"/>
      <c r="K48" s="105"/>
      <c r="L48" s="105"/>
      <c r="M48" s="105"/>
      <c r="N48" s="105"/>
    </row>
    <row r="49" spans="1:14" ht="21.75" customHeight="1">
      <c r="A49" s="8"/>
      <c r="B49" s="8"/>
      <c r="C49" s="8"/>
      <c r="D49" s="8"/>
      <c r="E49" s="8"/>
      <c r="F49" s="8"/>
      <c r="G49" s="7"/>
      <c r="H49" s="104" t="s">
        <v>62</v>
      </c>
      <c r="I49" s="104"/>
      <c r="J49" s="104"/>
      <c r="K49" s="59"/>
      <c r="L49" s="104" t="s">
        <v>63</v>
      </c>
      <c r="M49" s="104"/>
      <c r="N49" s="104"/>
    </row>
    <row r="50" spans="1:14" ht="21.75" customHeight="1">
      <c r="A50" s="8"/>
      <c r="B50" s="8"/>
      <c r="C50" s="8"/>
      <c r="D50" s="8"/>
      <c r="E50" s="8"/>
      <c r="F50" s="8"/>
      <c r="G50" s="7"/>
      <c r="H50" s="97" t="s">
        <v>128</v>
      </c>
      <c r="I50" s="52"/>
      <c r="J50" s="97" t="str">
        <f>J6</f>
        <v>31 December</v>
      </c>
      <c r="K50" s="43"/>
      <c r="L50" s="97" t="s">
        <v>128</v>
      </c>
      <c r="M50" s="52"/>
      <c r="N50" s="97" t="str">
        <f>J50</f>
        <v>31 December</v>
      </c>
    </row>
    <row r="51" spans="1:14" ht="21.75" customHeight="1">
      <c r="A51" s="8"/>
      <c r="B51" s="8"/>
      <c r="C51" s="8"/>
      <c r="D51" s="8"/>
      <c r="E51" s="8"/>
      <c r="F51" s="8"/>
      <c r="G51" s="7"/>
      <c r="H51" s="98">
        <v>2006</v>
      </c>
      <c r="I51" s="43"/>
      <c r="J51" s="98">
        <v>2005</v>
      </c>
      <c r="K51" s="43"/>
      <c r="L51" s="98">
        <v>2006</v>
      </c>
      <c r="M51" s="43"/>
      <c r="N51" s="98">
        <f>J51</f>
        <v>2005</v>
      </c>
    </row>
    <row r="52" spans="1:14" ht="21.75" customHeight="1">
      <c r="A52" s="8"/>
      <c r="B52" s="8"/>
      <c r="C52" s="8"/>
      <c r="D52" s="8"/>
      <c r="E52" s="8"/>
      <c r="F52" s="8"/>
      <c r="G52" s="7"/>
      <c r="H52" s="98" t="s">
        <v>39</v>
      </c>
      <c r="I52" s="43"/>
      <c r="J52" s="98" t="s">
        <v>41</v>
      </c>
      <c r="K52" s="43"/>
      <c r="L52" s="98" t="s">
        <v>39</v>
      </c>
      <c r="M52" s="43"/>
      <c r="N52" s="98"/>
    </row>
    <row r="53" spans="1:14" ht="21.75" customHeight="1">
      <c r="A53" s="8"/>
      <c r="B53" s="8"/>
      <c r="C53" s="8"/>
      <c r="D53" s="8"/>
      <c r="E53" s="8"/>
      <c r="F53" s="9" t="s">
        <v>27</v>
      </c>
      <c r="G53" s="7"/>
      <c r="H53" s="99" t="s">
        <v>40</v>
      </c>
      <c r="I53" s="43"/>
      <c r="J53" s="99" t="s">
        <v>91</v>
      </c>
      <c r="K53" s="43"/>
      <c r="L53" s="99" t="s">
        <v>40</v>
      </c>
      <c r="M53" s="43"/>
      <c r="N53" s="99" t="s">
        <v>41</v>
      </c>
    </row>
    <row r="54" spans="1:14" ht="21.75" customHeight="1">
      <c r="A54" s="7" t="s">
        <v>119</v>
      </c>
      <c r="B54" s="7"/>
      <c r="C54" s="7"/>
      <c r="D54" s="7"/>
      <c r="E54" s="7"/>
      <c r="G54" s="7"/>
      <c r="H54" s="58"/>
      <c r="I54" s="7"/>
      <c r="J54" s="59"/>
      <c r="K54" s="51"/>
      <c r="L54" s="58"/>
      <c r="M54" s="7"/>
      <c r="N54" s="59"/>
    </row>
    <row r="55" spans="1:11" ht="21.75" customHeight="1">
      <c r="A55" s="7" t="s">
        <v>42</v>
      </c>
      <c r="F55" s="11"/>
      <c r="K55" s="66"/>
    </row>
    <row r="56" spans="1:14" ht="21.75" customHeight="1">
      <c r="A56" s="2" t="s">
        <v>64</v>
      </c>
      <c r="F56" s="11"/>
      <c r="H56" s="13">
        <v>547</v>
      </c>
      <c r="J56" s="13">
        <v>3183</v>
      </c>
      <c r="K56" s="66"/>
      <c r="L56" s="13">
        <v>265</v>
      </c>
      <c r="N56" s="13">
        <v>227</v>
      </c>
    </row>
    <row r="57" spans="1:14" ht="21.75" customHeight="1">
      <c r="A57" s="2" t="s">
        <v>65</v>
      </c>
      <c r="F57" s="11">
        <v>5</v>
      </c>
      <c r="H57" s="13">
        <v>108429</v>
      </c>
      <c r="J57" s="13">
        <v>120508</v>
      </c>
      <c r="K57" s="16"/>
      <c r="L57" s="13">
        <v>100965</v>
      </c>
      <c r="N57" s="13">
        <v>111971</v>
      </c>
    </row>
    <row r="58" spans="1:14" ht="21.75" customHeight="1">
      <c r="A58" s="2" t="s">
        <v>66</v>
      </c>
      <c r="F58" s="11">
        <v>5</v>
      </c>
      <c r="H58" s="13">
        <v>1433</v>
      </c>
      <c r="J58" s="41">
        <v>1433</v>
      </c>
      <c r="L58" s="13">
        <v>2077</v>
      </c>
      <c r="N58" s="41">
        <v>2392</v>
      </c>
    </row>
    <row r="59" spans="1:14" ht="21.75" customHeight="1">
      <c r="A59" s="2" t="s">
        <v>67</v>
      </c>
      <c r="J59" s="2"/>
      <c r="K59" s="2"/>
      <c r="N59" s="2"/>
    </row>
    <row r="60" spans="1:14" ht="21.75" customHeight="1">
      <c r="A60" s="2" t="s">
        <v>89</v>
      </c>
      <c r="F60" s="11">
        <v>16</v>
      </c>
      <c r="H60" s="13">
        <v>4900</v>
      </c>
      <c r="J60" s="13">
        <v>3073</v>
      </c>
      <c r="K60" s="16"/>
      <c r="L60" s="13">
        <v>4900</v>
      </c>
      <c r="N60" s="13">
        <v>3073</v>
      </c>
    </row>
    <row r="61" spans="1:14" ht="21.75" customHeight="1">
      <c r="A61" s="2" t="s">
        <v>88</v>
      </c>
      <c r="F61" s="11">
        <v>13</v>
      </c>
      <c r="H61" s="13">
        <v>55362</v>
      </c>
      <c r="J61" s="13">
        <v>55362</v>
      </c>
      <c r="K61" s="16"/>
      <c r="L61" s="13">
        <v>55362</v>
      </c>
      <c r="N61" s="13">
        <v>55362</v>
      </c>
    </row>
    <row r="62" spans="1:14" ht="21.75" customHeight="1">
      <c r="A62" s="2" t="s">
        <v>68</v>
      </c>
      <c r="F62" s="11">
        <v>5</v>
      </c>
      <c r="H62" s="13">
        <v>12651</v>
      </c>
      <c r="J62" s="13">
        <v>12355</v>
      </c>
      <c r="K62" s="16"/>
      <c r="L62" s="13">
        <v>12651</v>
      </c>
      <c r="N62" s="13">
        <v>12355</v>
      </c>
    </row>
    <row r="63" spans="1:14" ht="21.75" customHeight="1">
      <c r="A63" s="2" t="s">
        <v>69</v>
      </c>
      <c r="F63" s="11">
        <v>14</v>
      </c>
      <c r="H63" s="87">
        <v>7969</v>
      </c>
      <c r="J63" s="13">
        <v>7095</v>
      </c>
      <c r="K63" s="16"/>
      <c r="L63" s="87">
        <v>5666</v>
      </c>
      <c r="N63" s="13">
        <v>5495</v>
      </c>
    </row>
    <row r="64" spans="1:14" ht="21.75" customHeight="1">
      <c r="A64" s="2" t="s">
        <v>7</v>
      </c>
      <c r="F64" s="86">
        <v>15</v>
      </c>
      <c r="H64" s="13">
        <v>69573</v>
      </c>
      <c r="J64" s="13">
        <v>74398</v>
      </c>
      <c r="K64" s="66"/>
      <c r="L64" s="13">
        <v>66332</v>
      </c>
      <c r="N64" s="13">
        <v>71150</v>
      </c>
    </row>
    <row r="65" spans="2:14" ht="21.75" customHeight="1">
      <c r="B65" s="7" t="s">
        <v>8</v>
      </c>
      <c r="F65" s="11"/>
      <c r="H65" s="14">
        <f>SUM(H56:H64)</f>
        <v>260864</v>
      </c>
      <c r="I65" s="13">
        <f>SUM(I56:I64)</f>
        <v>0</v>
      </c>
      <c r="J65" s="14">
        <f>SUM(J56:J64)</f>
        <v>277407</v>
      </c>
      <c r="K65" s="67"/>
      <c r="L65" s="14">
        <f>SUM(L56:L64)</f>
        <v>248218</v>
      </c>
      <c r="M65" s="13">
        <f>SUM(M56:M64)</f>
        <v>0</v>
      </c>
      <c r="N65" s="14">
        <f>SUM(N56:N64)</f>
        <v>262025</v>
      </c>
    </row>
    <row r="66" spans="6:11" ht="7.5" customHeight="1">
      <c r="F66" s="11"/>
      <c r="K66" s="16"/>
    </row>
    <row r="67" spans="1:11" ht="21.75" customHeight="1">
      <c r="A67" s="7" t="s">
        <v>9</v>
      </c>
      <c r="F67" s="11"/>
      <c r="K67" s="68"/>
    </row>
    <row r="68" spans="1:14" ht="21" customHeight="1">
      <c r="A68" s="2" t="s">
        <v>70</v>
      </c>
      <c r="F68" s="11">
        <v>16</v>
      </c>
      <c r="H68" s="13">
        <v>343493</v>
      </c>
      <c r="J68" s="13">
        <v>346932</v>
      </c>
      <c r="K68" s="16"/>
      <c r="L68" s="13">
        <v>343493</v>
      </c>
      <c r="N68" s="13">
        <v>346932</v>
      </c>
    </row>
    <row r="69" spans="1:14" ht="21" customHeight="1">
      <c r="A69" s="2" t="s">
        <v>90</v>
      </c>
      <c r="F69" s="11">
        <v>13</v>
      </c>
      <c r="H69" s="13">
        <v>287</v>
      </c>
      <c r="J69" s="13">
        <v>287</v>
      </c>
      <c r="K69" s="16"/>
      <c r="L69" s="13">
        <v>287</v>
      </c>
      <c r="N69" s="13">
        <v>287</v>
      </c>
    </row>
    <row r="70" spans="1:14" ht="21" customHeight="1">
      <c r="A70" s="2" t="s">
        <v>71</v>
      </c>
      <c r="F70" s="11">
        <v>8</v>
      </c>
      <c r="H70" s="13">
        <v>0</v>
      </c>
      <c r="J70" s="13">
        <v>0</v>
      </c>
      <c r="K70" s="16"/>
      <c r="L70" s="13">
        <v>5000</v>
      </c>
      <c r="N70" s="13">
        <v>5000</v>
      </c>
    </row>
    <row r="71" spans="1:14" ht="20.25" customHeight="1">
      <c r="A71" s="2" t="s">
        <v>72</v>
      </c>
      <c r="F71" s="11"/>
      <c r="H71" s="13">
        <v>2187</v>
      </c>
      <c r="J71" s="13">
        <v>2466</v>
      </c>
      <c r="K71" s="16"/>
      <c r="L71" s="13">
        <v>1239</v>
      </c>
      <c r="N71" s="13">
        <v>1238</v>
      </c>
    </row>
    <row r="72" spans="2:14" ht="21" customHeight="1">
      <c r="B72" s="7" t="s">
        <v>10</v>
      </c>
      <c r="F72" s="11"/>
      <c r="H72" s="14">
        <f>SUM(H68:H71)</f>
        <v>345967</v>
      </c>
      <c r="J72" s="14">
        <f>SUM(J68:J71)</f>
        <v>349685</v>
      </c>
      <c r="K72" s="16"/>
      <c r="L72" s="14">
        <f>SUM(L68:L71)</f>
        <v>350019</v>
      </c>
      <c r="N72" s="14">
        <v>353457</v>
      </c>
    </row>
    <row r="73" spans="1:14" ht="21" customHeight="1">
      <c r="A73" s="7" t="s">
        <v>11</v>
      </c>
      <c r="F73" s="11"/>
      <c r="H73" s="14">
        <f>+H65+H72</f>
        <v>606831</v>
      </c>
      <c r="I73" s="13">
        <f>+I65+I72</f>
        <v>0</v>
      </c>
      <c r="J73" s="14">
        <f>+J65+J72</f>
        <v>627092</v>
      </c>
      <c r="K73" s="16"/>
      <c r="L73" s="14">
        <f>+L65+L72</f>
        <v>598237</v>
      </c>
      <c r="M73" s="13">
        <f>+M65+M72</f>
        <v>0</v>
      </c>
      <c r="N73" s="14">
        <f>+N65+N72</f>
        <v>615482</v>
      </c>
    </row>
    <row r="74" spans="1:14" ht="5.25" customHeight="1">
      <c r="A74" s="7"/>
      <c r="F74" s="11"/>
      <c r="H74" s="16"/>
      <c r="I74" s="13"/>
      <c r="J74" s="16"/>
      <c r="K74" s="16"/>
      <c r="L74" s="16"/>
      <c r="M74" s="13"/>
      <c r="N74" s="16"/>
    </row>
    <row r="75" spans="1:11" ht="21" customHeight="1">
      <c r="A75" s="7" t="s">
        <v>120</v>
      </c>
      <c r="F75" s="11"/>
      <c r="K75" s="16"/>
    </row>
    <row r="76" spans="1:6" ht="21.75" customHeight="1">
      <c r="A76" s="2" t="s">
        <v>28</v>
      </c>
      <c r="F76" s="11"/>
    </row>
    <row r="77" spans="2:6" ht="21.75" customHeight="1">
      <c r="B77" s="2" t="s">
        <v>43</v>
      </c>
      <c r="F77" s="11"/>
    </row>
    <row r="78" spans="2:14" ht="21.75" customHeight="1" thickBot="1">
      <c r="B78" s="2" t="s">
        <v>108</v>
      </c>
      <c r="F78" s="11"/>
      <c r="H78" s="63">
        <v>224239</v>
      </c>
      <c r="J78" s="63">
        <v>224239</v>
      </c>
      <c r="L78" s="63">
        <v>224239</v>
      </c>
      <c r="N78" s="63">
        <v>224239</v>
      </c>
    </row>
    <row r="79" spans="2:6" ht="21.75" customHeight="1" thickTop="1">
      <c r="B79" s="2" t="s">
        <v>44</v>
      </c>
      <c r="F79" s="11"/>
    </row>
    <row r="80" spans="2:14" ht="21.75" customHeight="1">
      <c r="B80" s="2" t="s">
        <v>109</v>
      </c>
      <c r="F80" s="11"/>
      <c r="H80" s="13">
        <v>129355</v>
      </c>
      <c r="J80" s="13">
        <v>129355</v>
      </c>
      <c r="L80" s="13">
        <v>129355</v>
      </c>
      <c r="N80" s="13">
        <v>129355</v>
      </c>
    </row>
    <row r="81" spans="1:14" ht="21.75" customHeight="1">
      <c r="A81" s="2" t="s">
        <v>73</v>
      </c>
      <c r="F81" s="11"/>
      <c r="H81" s="13">
        <v>0</v>
      </c>
      <c r="J81" s="16">
        <v>17500</v>
      </c>
      <c r="L81" s="13">
        <v>0</v>
      </c>
      <c r="N81" s="16">
        <v>17500</v>
      </c>
    </row>
    <row r="82" spans="1:14" ht="21.75" customHeight="1">
      <c r="A82" s="2" t="s">
        <v>74</v>
      </c>
      <c r="F82" s="11"/>
      <c r="H82" s="13">
        <v>260274</v>
      </c>
      <c r="J82" s="13">
        <v>260274</v>
      </c>
      <c r="L82" s="13">
        <v>260274</v>
      </c>
      <c r="N82" s="13">
        <v>260274</v>
      </c>
    </row>
    <row r="83" spans="1:14" ht="21.75" customHeight="1">
      <c r="A83" s="2" t="s">
        <v>153</v>
      </c>
      <c r="F83" s="11">
        <v>9</v>
      </c>
      <c r="H83" s="26">
        <v>-200</v>
      </c>
      <c r="J83" s="13">
        <v>0</v>
      </c>
      <c r="L83" s="26">
        <v>-200</v>
      </c>
      <c r="N83" s="13">
        <v>0</v>
      </c>
    </row>
    <row r="84" spans="1:14" ht="21.75" customHeight="1">
      <c r="A84" s="2" t="s">
        <v>75</v>
      </c>
      <c r="F84" s="11"/>
      <c r="H84" s="25">
        <v>-776015</v>
      </c>
      <c r="J84" s="25">
        <v>-771487</v>
      </c>
      <c r="L84" s="25">
        <v>-747994</v>
      </c>
      <c r="N84" s="25">
        <v>-741119</v>
      </c>
    </row>
    <row r="85" spans="1:14" ht="21.75" customHeight="1">
      <c r="A85" s="7" t="s">
        <v>92</v>
      </c>
      <c r="C85" s="7"/>
      <c r="D85" s="7"/>
      <c r="F85" s="11"/>
      <c r="H85" s="96">
        <f>SUM(H80:H84)</f>
        <v>-386586</v>
      </c>
      <c r="J85" s="96">
        <f>SUM(J80:J84)</f>
        <v>-364358</v>
      </c>
      <c r="K85" s="16"/>
      <c r="L85" s="96">
        <f>SUM(L80:L84)</f>
        <v>-358565</v>
      </c>
      <c r="N85" s="96">
        <f>SUM(N80:N84)</f>
        <v>-333990</v>
      </c>
    </row>
    <row r="86" spans="1:14" ht="21.75" customHeight="1" thickBot="1">
      <c r="A86" s="7" t="s">
        <v>121</v>
      </c>
      <c r="B86" s="7"/>
      <c r="D86" s="7"/>
      <c r="F86" s="11"/>
      <c r="H86" s="15">
        <f>+H73+H85</f>
        <v>220245</v>
      </c>
      <c r="J86" s="15">
        <f>+J73+J85</f>
        <v>262734</v>
      </c>
      <c r="K86" s="16"/>
      <c r="L86" s="15">
        <f>+L73+L85</f>
        <v>239672</v>
      </c>
      <c r="N86" s="15">
        <f>+N73+N85</f>
        <v>281492</v>
      </c>
    </row>
    <row r="87" spans="1:14" ht="21" customHeight="1" thickTop="1">
      <c r="A87" s="7"/>
      <c r="F87" s="11"/>
      <c r="H87" s="16"/>
      <c r="I87" s="13"/>
      <c r="J87" s="16"/>
      <c r="K87" s="16"/>
      <c r="L87" s="16"/>
      <c r="M87" s="13"/>
      <c r="N87" s="16"/>
    </row>
    <row r="88" spans="1:14" ht="21" customHeight="1">
      <c r="A88" s="7"/>
      <c r="F88" s="11"/>
      <c r="H88" s="16"/>
      <c r="I88" s="13"/>
      <c r="J88" s="16"/>
      <c r="K88" s="16"/>
      <c r="L88" s="16"/>
      <c r="M88" s="13"/>
      <c r="N88" s="16"/>
    </row>
    <row r="89" spans="1:14" ht="21.75" customHeight="1">
      <c r="A89" s="5" t="s">
        <v>38</v>
      </c>
      <c r="B89" s="5"/>
      <c r="C89" s="5"/>
      <c r="D89" s="5"/>
      <c r="E89" s="5"/>
      <c r="F89" s="5"/>
      <c r="G89" s="5"/>
      <c r="H89" s="18"/>
      <c r="I89" s="5"/>
      <c r="J89" s="18"/>
      <c r="K89" s="18"/>
      <c r="L89" s="18"/>
      <c r="M89" s="5"/>
      <c r="N89" s="18"/>
    </row>
    <row r="90" spans="6:14" ht="21.75" customHeight="1">
      <c r="F90" s="11"/>
      <c r="J90" s="17"/>
      <c r="K90" s="16"/>
      <c r="N90" s="17" t="s">
        <v>12</v>
      </c>
    </row>
    <row r="91" spans="1:14" ht="22.5" customHeight="1">
      <c r="A91" s="1" t="s">
        <v>56</v>
      </c>
      <c r="C91" s="3"/>
      <c r="D91" s="3"/>
      <c r="E91" s="3"/>
      <c r="F91" s="3"/>
      <c r="G91" s="3"/>
      <c r="H91" s="20"/>
      <c r="I91" s="3"/>
      <c r="J91" s="17"/>
      <c r="K91" s="69"/>
      <c r="L91" s="20"/>
      <c r="M91" s="3"/>
      <c r="N91" s="17"/>
    </row>
    <row r="92" spans="1:14" ht="22.5" customHeight="1">
      <c r="A92" s="1" t="s">
        <v>13</v>
      </c>
      <c r="C92" s="3"/>
      <c r="D92" s="3"/>
      <c r="E92" s="3"/>
      <c r="F92" s="3"/>
      <c r="G92" s="3"/>
      <c r="H92" s="20"/>
      <c r="I92" s="3"/>
      <c r="J92" s="20"/>
      <c r="K92" s="69"/>
      <c r="L92" s="20"/>
      <c r="M92" s="3"/>
      <c r="N92" s="20"/>
    </row>
    <row r="93" spans="1:14" ht="22.5" customHeight="1">
      <c r="A93" s="4" t="s">
        <v>129</v>
      </c>
      <c r="B93" s="5"/>
      <c r="C93" s="6"/>
      <c r="D93" s="6"/>
      <c r="E93" s="6"/>
      <c r="F93" s="6"/>
      <c r="G93" s="6"/>
      <c r="H93" s="21"/>
      <c r="I93" s="6"/>
      <c r="J93" s="21"/>
      <c r="K93" s="21"/>
      <c r="L93" s="21"/>
      <c r="M93" s="6"/>
      <c r="N93" s="21"/>
    </row>
    <row r="94" spans="6:14" ht="22.5" customHeight="1">
      <c r="F94" s="11"/>
      <c r="J94" s="16"/>
      <c r="K94" s="16"/>
      <c r="N94" s="16"/>
    </row>
    <row r="95" spans="6:14" ht="22.5" customHeight="1">
      <c r="F95" s="11"/>
      <c r="H95" s="21" t="s">
        <v>36</v>
      </c>
      <c r="I95" s="6"/>
      <c r="J95" s="21"/>
      <c r="K95" s="6"/>
      <c r="L95" s="21"/>
      <c r="M95" s="6"/>
      <c r="N95" s="21"/>
    </row>
    <row r="96" spans="6:14" ht="22.5" customHeight="1">
      <c r="F96" s="11"/>
      <c r="H96" s="104" t="s">
        <v>62</v>
      </c>
      <c r="I96" s="104"/>
      <c r="J96" s="104"/>
      <c r="K96" s="65"/>
      <c r="L96" s="104" t="s">
        <v>63</v>
      </c>
      <c r="M96" s="104"/>
      <c r="N96" s="104"/>
    </row>
    <row r="97" spans="6:14" ht="22.5" customHeight="1">
      <c r="F97" s="11"/>
      <c r="H97" s="98">
        <v>2006</v>
      </c>
      <c r="I97" s="43"/>
      <c r="J97" s="98">
        <v>2005</v>
      </c>
      <c r="K97" s="43"/>
      <c r="L97" s="98">
        <v>2006</v>
      </c>
      <c r="M97" s="43"/>
      <c r="N97" s="98">
        <v>2005</v>
      </c>
    </row>
    <row r="98" spans="6:14" ht="22.5" customHeight="1">
      <c r="F98" s="42"/>
      <c r="G98" s="7"/>
      <c r="H98" s="98" t="s">
        <v>39</v>
      </c>
      <c r="I98" s="43"/>
      <c r="J98" s="98" t="s">
        <v>39</v>
      </c>
      <c r="K98" s="43"/>
      <c r="L98" s="98" t="s">
        <v>39</v>
      </c>
      <c r="M98" s="43"/>
      <c r="N98" s="98" t="s">
        <v>39</v>
      </c>
    </row>
    <row r="99" spans="6:14" ht="22.5" customHeight="1">
      <c r="F99" s="9" t="s">
        <v>27</v>
      </c>
      <c r="G99" s="7"/>
      <c r="H99" s="99" t="s">
        <v>40</v>
      </c>
      <c r="I99" s="43"/>
      <c r="J99" s="99" t="s">
        <v>40</v>
      </c>
      <c r="K99" s="43"/>
      <c r="L99" s="99" t="s">
        <v>40</v>
      </c>
      <c r="M99" s="43"/>
      <c r="N99" s="99" t="s">
        <v>40</v>
      </c>
    </row>
    <row r="100" spans="6:14" ht="22.5" customHeight="1">
      <c r="F100" s="42"/>
      <c r="G100" s="7"/>
      <c r="H100" s="84"/>
      <c r="I100" s="43"/>
      <c r="J100" s="84"/>
      <c r="K100" s="43"/>
      <c r="L100" s="84"/>
      <c r="M100" s="43"/>
      <c r="N100" s="84"/>
    </row>
    <row r="101" spans="1:11" ht="22.5" customHeight="1">
      <c r="A101" s="7" t="s">
        <v>14</v>
      </c>
      <c r="F101" s="11">
        <v>5</v>
      </c>
      <c r="K101" s="16"/>
    </row>
    <row r="102" spans="1:14" ht="22.5" customHeight="1">
      <c r="A102" s="2" t="s">
        <v>76</v>
      </c>
      <c r="F102" s="11"/>
      <c r="H102" s="13">
        <v>83870</v>
      </c>
      <c r="J102" s="13">
        <v>110411</v>
      </c>
      <c r="K102" s="16"/>
      <c r="L102" s="13">
        <v>78918</v>
      </c>
      <c r="N102" s="13">
        <v>102668</v>
      </c>
    </row>
    <row r="103" spans="1:14" ht="22.5" customHeight="1">
      <c r="A103" s="2" t="s">
        <v>15</v>
      </c>
      <c r="F103" s="11"/>
      <c r="H103" s="13">
        <v>5910</v>
      </c>
      <c r="J103" s="13">
        <v>6033</v>
      </c>
      <c r="K103" s="16"/>
      <c r="L103" s="13">
        <v>6496</v>
      </c>
      <c r="N103" s="13">
        <v>6771</v>
      </c>
    </row>
    <row r="104" spans="2:14" ht="22.5" customHeight="1">
      <c r="B104" s="7" t="s">
        <v>16</v>
      </c>
      <c r="H104" s="14">
        <f>SUM(H102:H103)</f>
        <v>89780</v>
      </c>
      <c r="J104" s="14">
        <f>SUM(J102:J103)</f>
        <v>116444</v>
      </c>
      <c r="K104" s="16"/>
      <c r="L104" s="14">
        <f>SUM(L102:L103)</f>
        <v>85414</v>
      </c>
      <c r="N104" s="14">
        <f>SUM(N102:N103)</f>
        <v>109439</v>
      </c>
    </row>
    <row r="105" spans="6:11" ht="22.5" customHeight="1">
      <c r="F105" s="11"/>
      <c r="K105" s="16"/>
    </row>
    <row r="106" spans="1:11" ht="22.5" customHeight="1">
      <c r="A106" s="7" t="s">
        <v>17</v>
      </c>
      <c r="F106" s="11">
        <v>5</v>
      </c>
      <c r="K106" s="16"/>
    </row>
    <row r="107" spans="1:14" ht="22.5" customHeight="1">
      <c r="A107" s="2" t="s">
        <v>77</v>
      </c>
      <c r="F107" s="11"/>
      <c r="H107" s="13">
        <v>75864</v>
      </c>
      <c r="J107" s="16">
        <v>74436</v>
      </c>
      <c r="K107" s="16"/>
      <c r="L107" s="13">
        <v>69753</v>
      </c>
      <c r="N107" s="16">
        <v>67719</v>
      </c>
    </row>
    <row r="108" spans="1:14" ht="22.5" customHeight="1">
      <c r="A108" s="2" t="s">
        <v>78</v>
      </c>
      <c r="F108" s="11"/>
      <c r="H108" s="13">
        <v>32721</v>
      </c>
      <c r="J108" s="13">
        <v>33951</v>
      </c>
      <c r="K108" s="16"/>
      <c r="L108" s="13">
        <v>33460</v>
      </c>
      <c r="N108" s="13">
        <v>32957</v>
      </c>
    </row>
    <row r="109" spans="1:14" ht="22.5" customHeight="1">
      <c r="A109" s="2" t="s">
        <v>155</v>
      </c>
      <c r="F109" s="11"/>
      <c r="H109" s="13">
        <v>2849</v>
      </c>
      <c r="J109" s="13">
        <v>37162</v>
      </c>
      <c r="K109" s="16"/>
      <c r="L109" s="13">
        <v>3534</v>
      </c>
      <c r="N109" s="13">
        <v>37162</v>
      </c>
    </row>
    <row r="110" spans="2:14" ht="22.5" customHeight="1">
      <c r="B110" s="7" t="s">
        <v>18</v>
      </c>
      <c r="F110" s="11"/>
      <c r="H110" s="14">
        <f>SUM(H107:H109)</f>
        <v>111434</v>
      </c>
      <c r="J110" s="14">
        <f>SUM(J107:J109)</f>
        <v>145549</v>
      </c>
      <c r="K110" s="16"/>
      <c r="L110" s="14">
        <f>SUM(L107:L109)</f>
        <v>106747</v>
      </c>
      <c r="N110" s="14">
        <f>SUM(N107:N109)</f>
        <v>137838</v>
      </c>
    </row>
    <row r="111" spans="6:14" ht="22.5" customHeight="1">
      <c r="F111" s="11"/>
      <c r="J111" s="16"/>
      <c r="K111" s="16"/>
      <c r="N111" s="16"/>
    </row>
    <row r="112" spans="1:14" ht="22.5" customHeight="1">
      <c r="A112" s="2" t="s">
        <v>145</v>
      </c>
      <c r="F112" s="11"/>
      <c r="H112" s="23">
        <f>+H104-H110</f>
        <v>-21654</v>
      </c>
      <c r="J112" s="23">
        <f>+J104-J110</f>
        <v>-29105</v>
      </c>
      <c r="K112" s="70"/>
      <c r="L112" s="23">
        <f>+L104-L110</f>
        <v>-21333</v>
      </c>
      <c r="N112" s="23">
        <f>+N104-N110</f>
        <v>-28399</v>
      </c>
    </row>
    <row r="113" spans="1:14" ht="22.5" customHeight="1">
      <c r="A113" s="2" t="s">
        <v>53</v>
      </c>
      <c r="F113" s="11"/>
      <c r="H113" s="23">
        <v>-170</v>
      </c>
      <c r="J113" s="23">
        <v>-224</v>
      </c>
      <c r="K113" s="24"/>
      <c r="L113" s="23">
        <v>-152</v>
      </c>
      <c r="N113" s="23">
        <v>-152</v>
      </c>
    </row>
    <row r="114" spans="1:14" ht="22.5" customHeight="1">
      <c r="A114" s="2" t="s">
        <v>52</v>
      </c>
      <c r="F114" s="11"/>
      <c r="H114" s="25">
        <v>96</v>
      </c>
      <c r="J114" s="25">
        <v>-4134</v>
      </c>
      <c r="K114" s="24"/>
      <c r="L114" s="25">
        <v>0</v>
      </c>
      <c r="N114" s="25">
        <v>-4134</v>
      </c>
    </row>
    <row r="115" ht="22.5" customHeight="1">
      <c r="F115" s="11"/>
    </row>
    <row r="116" spans="1:14" ht="22.5" customHeight="1" thickBot="1">
      <c r="A116" s="7" t="s">
        <v>80</v>
      </c>
      <c r="F116" s="11"/>
      <c r="H116" s="93">
        <f>SUM(H112:H115)</f>
        <v>-21728</v>
      </c>
      <c r="J116" s="93">
        <f>SUM(J112:J115)</f>
        <v>-33463</v>
      </c>
      <c r="K116" s="70"/>
      <c r="L116" s="93">
        <f>SUM(L112:L115)</f>
        <v>-21485</v>
      </c>
      <c r="N116" s="93">
        <f>SUM(N112:N115)</f>
        <v>-32685</v>
      </c>
    </row>
    <row r="117" spans="6:11" ht="22.5" customHeight="1" thickTop="1">
      <c r="F117" s="11"/>
      <c r="K117" s="16"/>
    </row>
    <row r="118" spans="1:11" ht="22.5" customHeight="1">
      <c r="A118" s="7" t="s">
        <v>146</v>
      </c>
      <c r="F118" s="11"/>
      <c r="K118" s="16"/>
    </row>
    <row r="119" spans="2:14" ht="22.5" customHeight="1" thickBot="1">
      <c r="B119" s="2" t="s">
        <v>80</v>
      </c>
      <c r="F119" s="11">
        <v>17</v>
      </c>
      <c r="H119" s="94">
        <v>-0.17</v>
      </c>
      <c r="J119" s="94">
        <v>-0.26</v>
      </c>
      <c r="K119" s="71"/>
      <c r="L119" s="94">
        <v>-0.17</v>
      </c>
      <c r="N119" s="94">
        <v>-0.25</v>
      </c>
    </row>
    <row r="120" spans="6:14" ht="22.5" customHeight="1" thickTop="1">
      <c r="F120" s="11"/>
      <c r="H120" s="64"/>
      <c r="J120" s="64"/>
      <c r="K120" s="71"/>
      <c r="L120" s="64"/>
      <c r="N120" s="64"/>
    </row>
    <row r="121" spans="1:14" ht="22.5" customHeight="1">
      <c r="A121" s="7" t="s">
        <v>147</v>
      </c>
      <c r="F121" s="11"/>
      <c r="J121" s="16"/>
      <c r="K121" s="71"/>
      <c r="N121" s="16"/>
    </row>
    <row r="122" spans="2:14" ht="22.5" customHeight="1" thickBot="1">
      <c r="B122" s="2" t="s">
        <v>80</v>
      </c>
      <c r="F122" s="11">
        <v>17</v>
      </c>
      <c r="H122" s="94">
        <v>-0.15</v>
      </c>
      <c r="J122" s="94">
        <v>-0.14</v>
      </c>
      <c r="K122" s="71"/>
      <c r="L122" s="94">
        <v>-0.15</v>
      </c>
      <c r="N122" s="94">
        <v>-0.14</v>
      </c>
    </row>
    <row r="123" spans="6:14" ht="22.5" customHeight="1" thickTop="1">
      <c r="F123" s="11"/>
      <c r="J123" s="16"/>
      <c r="K123" s="71"/>
      <c r="N123" s="16"/>
    </row>
    <row r="124" spans="10:14" ht="22.5" customHeight="1">
      <c r="J124" s="16"/>
      <c r="K124" s="71"/>
      <c r="N124" s="16"/>
    </row>
    <row r="125" spans="10:14" ht="22.5" customHeight="1">
      <c r="J125" s="16"/>
      <c r="K125" s="71"/>
      <c r="N125" s="16"/>
    </row>
    <row r="126" spans="10:14" ht="22.5" customHeight="1">
      <c r="J126" s="16"/>
      <c r="K126" s="71"/>
      <c r="N126" s="16"/>
    </row>
    <row r="127" spans="10:14" ht="22.5" customHeight="1">
      <c r="J127" s="16"/>
      <c r="K127" s="71"/>
      <c r="N127" s="16"/>
    </row>
    <row r="128" spans="10:14" ht="22.5" customHeight="1">
      <c r="J128" s="16"/>
      <c r="K128" s="71"/>
      <c r="N128" s="16"/>
    </row>
    <row r="129" spans="10:14" ht="22.5" customHeight="1">
      <c r="J129" s="16"/>
      <c r="K129" s="71"/>
      <c r="N129" s="16"/>
    </row>
    <row r="130" spans="10:14" ht="22.5" customHeight="1">
      <c r="J130" s="16"/>
      <c r="K130" s="71"/>
      <c r="N130" s="16"/>
    </row>
    <row r="131" spans="10:14" ht="22.5" customHeight="1">
      <c r="J131" s="16"/>
      <c r="K131" s="71"/>
      <c r="N131" s="16"/>
    </row>
    <row r="132" spans="1:14" ht="22.5" customHeight="1">
      <c r="A132" s="5" t="s">
        <v>38</v>
      </c>
      <c r="B132" s="5"/>
      <c r="C132" s="5"/>
      <c r="D132" s="5"/>
      <c r="E132" s="5"/>
      <c r="F132" s="5"/>
      <c r="G132" s="5"/>
      <c r="H132" s="18"/>
      <c r="I132" s="5"/>
      <c r="J132" s="18"/>
      <c r="K132" s="18"/>
      <c r="L132" s="18"/>
      <c r="M132" s="18"/>
      <c r="N132" s="18"/>
    </row>
    <row r="133" spans="1:14" ht="22.5" customHeight="1">
      <c r="A133" s="12"/>
      <c r="B133" s="12"/>
      <c r="C133" s="12"/>
      <c r="D133" s="12"/>
      <c r="E133" s="12"/>
      <c r="F133" s="10"/>
      <c r="G133" s="12"/>
      <c r="H133" s="16"/>
      <c r="I133" s="12"/>
      <c r="J133" s="72"/>
      <c r="K133" s="16"/>
      <c r="L133" s="16"/>
      <c r="M133" s="12"/>
      <c r="N133" s="72" t="s">
        <v>30</v>
      </c>
    </row>
    <row r="134" spans="1:14" ht="22.5" customHeight="1">
      <c r="A134" s="1" t="s">
        <v>56</v>
      </c>
      <c r="C134" s="3"/>
      <c r="D134" s="3"/>
      <c r="E134" s="3"/>
      <c r="F134" s="3"/>
      <c r="G134" s="3"/>
      <c r="H134" s="20"/>
      <c r="I134" s="3"/>
      <c r="J134" s="17"/>
      <c r="K134" s="69"/>
      <c r="L134" s="20"/>
      <c r="M134" s="3"/>
      <c r="N134" s="17"/>
    </row>
    <row r="135" spans="1:14" ht="22.5" customHeight="1">
      <c r="A135" s="1" t="s">
        <v>13</v>
      </c>
      <c r="C135" s="3"/>
      <c r="D135" s="3"/>
      <c r="E135" s="3"/>
      <c r="F135" s="3"/>
      <c r="G135" s="3"/>
      <c r="H135" s="20"/>
      <c r="I135" s="3"/>
      <c r="J135" s="20"/>
      <c r="K135" s="69"/>
      <c r="L135" s="20"/>
      <c r="M135" s="3"/>
      <c r="N135" s="20"/>
    </row>
    <row r="136" spans="1:14" ht="22.5" customHeight="1">
      <c r="A136" s="4" t="s">
        <v>135</v>
      </c>
      <c r="B136" s="5"/>
      <c r="C136" s="6"/>
      <c r="D136" s="6"/>
      <c r="E136" s="6"/>
      <c r="F136" s="6"/>
      <c r="G136" s="6"/>
      <c r="H136" s="21"/>
      <c r="I136" s="6"/>
      <c r="J136" s="21"/>
      <c r="K136" s="21"/>
      <c r="L136" s="21"/>
      <c r="M136" s="6"/>
      <c r="N136" s="21"/>
    </row>
    <row r="137" spans="6:14" ht="22.5" customHeight="1">
      <c r="F137" s="11"/>
      <c r="J137" s="16"/>
      <c r="K137" s="16"/>
      <c r="N137" s="16"/>
    </row>
    <row r="138" spans="6:14" ht="22.5" customHeight="1">
      <c r="F138" s="11"/>
      <c r="H138" s="21" t="s">
        <v>36</v>
      </c>
      <c r="I138" s="6"/>
      <c r="J138" s="21"/>
      <c r="K138" s="6"/>
      <c r="L138" s="21"/>
      <c r="M138" s="6"/>
      <c r="N138" s="21"/>
    </row>
    <row r="139" spans="6:14" ht="22.5" customHeight="1">
      <c r="F139" s="11"/>
      <c r="H139" s="104" t="s">
        <v>62</v>
      </c>
      <c r="I139" s="104"/>
      <c r="J139" s="104"/>
      <c r="K139" s="65"/>
      <c r="L139" s="104" t="s">
        <v>63</v>
      </c>
      <c r="M139" s="104"/>
      <c r="N139" s="104"/>
    </row>
    <row r="140" spans="6:14" ht="22.5" customHeight="1">
      <c r="F140" s="11"/>
      <c r="H140" s="98">
        <v>2006</v>
      </c>
      <c r="I140" s="43"/>
      <c r="J140" s="98">
        <v>2005</v>
      </c>
      <c r="K140" s="43"/>
      <c r="L140" s="98">
        <v>2006</v>
      </c>
      <c r="M140" s="43"/>
      <c r="N140" s="98">
        <v>2005</v>
      </c>
    </row>
    <row r="141" spans="6:14" ht="22.5" customHeight="1">
      <c r="F141" s="42"/>
      <c r="G141" s="7"/>
      <c r="H141" s="98" t="s">
        <v>39</v>
      </c>
      <c r="I141" s="43"/>
      <c r="J141" s="98" t="s">
        <v>39</v>
      </c>
      <c r="K141" s="43"/>
      <c r="L141" s="98" t="s">
        <v>39</v>
      </c>
      <c r="M141" s="43"/>
      <c r="N141" s="98" t="s">
        <v>39</v>
      </c>
    </row>
    <row r="142" spans="6:14" ht="22.5" customHeight="1">
      <c r="F142" s="9" t="s">
        <v>27</v>
      </c>
      <c r="G142" s="7"/>
      <c r="H142" s="99" t="s">
        <v>40</v>
      </c>
      <c r="I142" s="43"/>
      <c r="J142" s="99" t="s">
        <v>40</v>
      </c>
      <c r="K142" s="43"/>
      <c r="L142" s="99" t="s">
        <v>40</v>
      </c>
      <c r="M142" s="43"/>
      <c r="N142" s="99" t="s">
        <v>40</v>
      </c>
    </row>
    <row r="143" spans="6:14" ht="22.5" customHeight="1">
      <c r="F143" s="42"/>
      <c r="G143" s="7"/>
      <c r="H143" s="84"/>
      <c r="I143" s="43"/>
      <c r="J143" s="84"/>
      <c r="K143" s="43"/>
      <c r="L143" s="84"/>
      <c r="M143" s="43"/>
      <c r="N143" s="84"/>
    </row>
    <row r="144" spans="1:11" ht="22.5" customHeight="1">
      <c r="A144" s="7" t="s">
        <v>14</v>
      </c>
      <c r="F144" s="11">
        <v>5</v>
      </c>
      <c r="K144" s="16"/>
    </row>
    <row r="145" spans="1:14" ht="22.5" customHeight="1">
      <c r="A145" s="2" t="s">
        <v>76</v>
      </c>
      <c r="F145" s="11"/>
      <c r="H145" s="13">
        <v>191237</v>
      </c>
      <c r="J145" s="13">
        <v>231238</v>
      </c>
      <c r="K145" s="16"/>
      <c r="L145" s="13">
        <v>178688</v>
      </c>
      <c r="N145" s="13">
        <v>223718</v>
      </c>
    </row>
    <row r="146" spans="1:14" ht="22.5" customHeight="1">
      <c r="A146" s="2" t="s">
        <v>122</v>
      </c>
      <c r="F146" s="11"/>
      <c r="H146" s="13">
        <v>20152</v>
      </c>
      <c r="J146" s="13">
        <v>0</v>
      </c>
      <c r="K146" s="16"/>
      <c r="L146" s="13">
        <v>17993</v>
      </c>
      <c r="N146" s="13">
        <v>0</v>
      </c>
    </row>
    <row r="147" spans="1:14" ht="22.5" customHeight="1">
      <c r="A147" s="2" t="s">
        <v>15</v>
      </c>
      <c r="F147" s="11"/>
      <c r="H147" s="13">
        <v>10748</v>
      </c>
      <c r="J147" s="13">
        <v>11125</v>
      </c>
      <c r="K147" s="16"/>
      <c r="L147" s="13">
        <v>11965</v>
      </c>
      <c r="N147" s="13">
        <v>12649</v>
      </c>
    </row>
    <row r="148" spans="2:14" ht="22.5" customHeight="1">
      <c r="B148" s="7" t="s">
        <v>16</v>
      </c>
      <c r="H148" s="14">
        <f>SUM(H145:H147)</f>
        <v>222137</v>
      </c>
      <c r="J148" s="14">
        <f>SUM(J145:J147)</f>
        <v>242363</v>
      </c>
      <c r="K148" s="16"/>
      <c r="L148" s="14">
        <f>SUM(L145:L147)</f>
        <v>208646</v>
      </c>
      <c r="N148" s="14">
        <f>SUM(N145:N147)</f>
        <v>236367</v>
      </c>
    </row>
    <row r="149" spans="6:11" ht="22.5" customHeight="1">
      <c r="F149" s="11"/>
      <c r="K149" s="16"/>
    </row>
    <row r="150" spans="1:11" ht="22.5" customHeight="1">
      <c r="A150" s="7" t="s">
        <v>17</v>
      </c>
      <c r="F150" s="11">
        <v>5</v>
      </c>
      <c r="K150" s="16"/>
    </row>
    <row r="151" spans="1:14" ht="22.5" customHeight="1">
      <c r="A151" s="2" t="s">
        <v>77</v>
      </c>
      <c r="F151" s="11"/>
      <c r="H151" s="13">
        <v>157626</v>
      </c>
      <c r="J151" s="16">
        <v>138694</v>
      </c>
      <c r="K151" s="16"/>
      <c r="L151" s="13">
        <v>144544</v>
      </c>
      <c r="N151" s="16">
        <v>133238</v>
      </c>
    </row>
    <row r="152" spans="1:14" ht="22.5" customHeight="1">
      <c r="A152" s="2" t="s">
        <v>78</v>
      </c>
      <c r="F152" s="11"/>
      <c r="H152" s="13">
        <v>68014</v>
      </c>
      <c r="J152" s="13">
        <v>66309</v>
      </c>
      <c r="K152" s="16"/>
      <c r="L152" s="13">
        <v>70674</v>
      </c>
      <c r="N152" s="13">
        <v>65382</v>
      </c>
    </row>
    <row r="153" spans="1:14" ht="22.5" customHeight="1">
      <c r="A153" s="2" t="s">
        <v>155</v>
      </c>
      <c r="F153" s="11"/>
      <c r="H153" s="13">
        <v>149</v>
      </c>
      <c r="J153" s="13">
        <v>116712</v>
      </c>
      <c r="K153" s="16"/>
      <c r="L153" s="13">
        <v>0</v>
      </c>
      <c r="N153" s="13">
        <v>116712</v>
      </c>
    </row>
    <row r="154" spans="2:14" ht="22.5" customHeight="1">
      <c r="B154" s="7" t="s">
        <v>18</v>
      </c>
      <c r="F154" s="11"/>
      <c r="H154" s="14">
        <f>SUM(H151:H153)</f>
        <v>225789</v>
      </c>
      <c r="J154" s="14">
        <f>SUM(J151:J153)</f>
        <v>321715</v>
      </c>
      <c r="K154" s="14"/>
      <c r="L154" s="14">
        <f>SUM(L151:L153)</f>
        <v>215218</v>
      </c>
      <c r="N154" s="14">
        <f>SUM(N151:N153)</f>
        <v>315332</v>
      </c>
    </row>
    <row r="155" spans="6:14" ht="22.5" customHeight="1">
      <c r="F155" s="11"/>
      <c r="J155" s="16"/>
      <c r="K155" s="16"/>
      <c r="N155" s="16"/>
    </row>
    <row r="156" spans="1:14" ht="22.5" customHeight="1">
      <c r="A156" s="2" t="s">
        <v>145</v>
      </c>
      <c r="F156" s="11"/>
      <c r="H156" s="23">
        <f>+H148-H154</f>
        <v>-3652</v>
      </c>
      <c r="J156" s="23">
        <f>+J148-J154</f>
        <v>-79352</v>
      </c>
      <c r="K156" s="70"/>
      <c r="L156" s="23">
        <f>+L148-L154</f>
        <v>-6572</v>
      </c>
      <c r="N156" s="23">
        <f>+N148-N154</f>
        <v>-78965</v>
      </c>
    </row>
    <row r="157" spans="1:14" ht="22.5" customHeight="1">
      <c r="A157" s="2" t="s">
        <v>53</v>
      </c>
      <c r="F157" s="11"/>
      <c r="H157" s="23">
        <v>-372</v>
      </c>
      <c r="J157" s="23">
        <v>-446</v>
      </c>
      <c r="K157" s="24"/>
      <c r="L157" s="23">
        <v>-303</v>
      </c>
      <c r="N157" s="23">
        <v>-303</v>
      </c>
    </row>
    <row r="158" spans="1:14" ht="22.5" customHeight="1">
      <c r="A158" s="2" t="s">
        <v>52</v>
      </c>
      <c r="F158" s="11"/>
      <c r="H158" s="25">
        <v>-504</v>
      </c>
      <c r="J158" s="25">
        <v>-4134</v>
      </c>
      <c r="K158" s="24"/>
      <c r="L158" s="25">
        <v>0</v>
      </c>
      <c r="N158" s="25">
        <v>-4134</v>
      </c>
    </row>
    <row r="159" ht="22.5" customHeight="1">
      <c r="F159" s="11"/>
    </row>
    <row r="160" spans="1:14" ht="22.5" customHeight="1" thickBot="1">
      <c r="A160" s="7" t="s">
        <v>80</v>
      </c>
      <c r="F160" s="11"/>
      <c r="H160" s="93">
        <f>SUM(H156:H159)</f>
        <v>-4528</v>
      </c>
      <c r="J160" s="93">
        <f>SUM(J156:J159)</f>
        <v>-83932</v>
      </c>
      <c r="K160" s="70"/>
      <c r="L160" s="93">
        <f>SUM(L156:L159)</f>
        <v>-6875</v>
      </c>
      <c r="N160" s="93">
        <f>SUM(N156:N159)</f>
        <v>-83402</v>
      </c>
    </row>
    <row r="161" spans="6:11" ht="22.5" customHeight="1" thickTop="1">
      <c r="F161" s="11"/>
      <c r="K161" s="16"/>
    </row>
    <row r="162" spans="1:11" ht="22.5" customHeight="1">
      <c r="A162" s="7" t="s">
        <v>146</v>
      </c>
      <c r="F162" s="11"/>
      <c r="K162" s="16"/>
    </row>
    <row r="163" spans="2:14" ht="22.5" customHeight="1" thickBot="1">
      <c r="B163" s="2" t="s">
        <v>80</v>
      </c>
      <c r="F163" s="11">
        <v>17</v>
      </c>
      <c r="H163" s="94">
        <v>-0.04</v>
      </c>
      <c r="J163" s="94">
        <v>-0.56</v>
      </c>
      <c r="K163" s="71"/>
      <c r="L163" s="94">
        <v>-0.05</v>
      </c>
      <c r="N163" s="94">
        <v>-0.56</v>
      </c>
    </row>
    <row r="164" spans="8:14" ht="22.5" customHeight="1" thickTop="1">
      <c r="H164" s="64"/>
      <c r="J164" s="64"/>
      <c r="K164" s="71"/>
      <c r="L164" s="64"/>
      <c r="N164" s="64"/>
    </row>
    <row r="165" spans="1:14" ht="22.5" customHeight="1">
      <c r="A165" s="7" t="s">
        <v>147</v>
      </c>
      <c r="F165" s="11"/>
      <c r="J165" s="16"/>
      <c r="K165" s="71"/>
      <c r="N165" s="16"/>
    </row>
    <row r="166" spans="2:14" ht="22.5" customHeight="1" thickBot="1">
      <c r="B166" s="2" t="s">
        <v>80</v>
      </c>
      <c r="F166" s="11">
        <v>17</v>
      </c>
      <c r="H166" s="94">
        <v>-0.02</v>
      </c>
      <c r="J166" s="94">
        <v>-0.34</v>
      </c>
      <c r="K166" s="71"/>
      <c r="L166" s="94">
        <v>-0.04</v>
      </c>
      <c r="N166" s="94">
        <v>-0.33</v>
      </c>
    </row>
    <row r="167" spans="10:14" ht="22.5" customHeight="1" thickTop="1">
      <c r="J167" s="16"/>
      <c r="K167" s="71"/>
      <c r="N167" s="16"/>
    </row>
    <row r="168" spans="10:14" ht="22.5" customHeight="1">
      <c r="J168" s="16"/>
      <c r="K168" s="71"/>
      <c r="N168" s="16"/>
    </row>
    <row r="169" spans="10:14" ht="22.5" customHeight="1">
      <c r="J169" s="16"/>
      <c r="K169" s="71"/>
      <c r="N169" s="16"/>
    </row>
    <row r="170" spans="10:14" ht="22.5" customHeight="1">
      <c r="J170" s="16"/>
      <c r="K170" s="71"/>
      <c r="N170" s="16"/>
    </row>
    <row r="171" spans="10:14" ht="22.5" customHeight="1">
      <c r="J171" s="16"/>
      <c r="K171" s="71"/>
      <c r="N171" s="16"/>
    </row>
    <row r="172" spans="10:14" ht="22.5" customHeight="1">
      <c r="J172" s="16"/>
      <c r="K172" s="71"/>
      <c r="N172" s="16"/>
    </row>
    <row r="173" spans="10:14" ht="22.5" customHeight="1">
      <c r="J173" s="16"/>
      <c r="K173" s="71"/>
      <c r="N173" s="16"/>
    </row>
    <row r="174" spans="10:14" ht="22.5" customHeight="1">
      <c r="J174" s="16"/>
      <c r="K174" s="71"/>
      <c r="N174" s="16"/>
    </row>
    <row r="175" spans="1:14" ht="22.5" customHeight="1">
      <c r="A175" s="5" t="s">
        <v>38</v>
      </c>
      <c r="B175" s="5"/>
      <c r="C175" s="5"/>
      <c r="D175" s="5"/>
      <c r="E175" s="5"/>
      <c r="F175" s="5"/>
      <c r="G175" s="5"/>
      <c r="H175" s="18"/>
      <c r="I175" s="5"/>
      <c r="J175" s="18"/>
      <c r="K175" s="18"/>
      <c r="L175" s="18"/>
      <c r="M175" s="18"/>
      <c r="N175" s="18"/>
    </row>
    <row r="176" spans="1:14" ht="22.5" customHeight="1">
      <c r="A176" s="12"/>
      <c r="B176" s="12"/>
      <c r="C176" s="12"/>
      <c r="D176" s="12"/>
      <c r="E176" s="12"/>
      <c r="F176" s="10"/>
      <c r="G176" s="12"/>
      <c r="H176" s="16"/>
      <c r="I176" s="12"/>
      <c r="J176" s="72"/>
      <c r="K176" s="16"/>
      <c r="L176" s="16"/>
      <c r="M176" s="12"/>
      <c r="N176" s="72" t="s">
        <v>25</v>
      </c>
    </row>
  </sheetData>
  <mergeCells count="10">
    <mergeCell ref="H139:J139"/>
    <mergeCell ref="L139:N139"/>
    <mergeCell ref="H4:N4"/>
    <mergeCell ref="H5:J5"/>
    <mergeCell ref="L5:N5"/>
    <mergeCell ref="H48:N48"/>
    <mergeCell ref="H96:J96"/>
    <mergeCell ref="L96:N96"/>
    <mergeCell ref="H49:J49"/>
    <mergeCell ref="L49:N49"/>
  </mergeCells>
  <printOptions horizontalCentered="1"/>
  <pageMargins left="0.6692913385826772" right="0.3937007874015748" top="0.7874015748031497" bottom="0.35433070866141736" header="0.5118110236220472" footer="0.35433070866141736"/>
  <pageSetup horizontalDpi="600" verticalDpi="600" orientation="portrait" paperSize="9" scale="80" r:id="rId1"/>
  <rowBreaks count="2" manualBreakCount="2">
    <brk id="44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4">
      <selection activeCell="O1" sqref="O1"/>
    </sheetView>
  </sheetViews>
  <sheetFormatPr defaultColWidth="9.140625" defaultRowHeight="24" customHeight="1"/>
  <cols>
    <col min="1" max="1" width="3.421875" style="22" customWidth="1"/>
    <col min="2" max="2" width="43.7109375" style="22" customWidth="1"/>
    <col min="3" max="3" width="7.00390625" style="22" customWidth="1"/>
    <col min="4" max="4" width="1.1484375" style="22" customWidth="1"/>
    <col min="5" max="5" width="13.7109375" style="22" customWidth="1"/>
    <col min="6" max="6" width="0.9921875" style="77" customWidth="1"/>
    <col min="7" max="7" width="13.7109375" style="38" customWidth="1"/>
    <col min="8" max="8" width="0.9921875" style="79" customWidth="1"/>
    <col min="9" max="9" width="12.57421875" style="22" customWidth="1"/>
    <col min="10" max="10" width="0.85546875" style="22" customWidth="1"/>
    <col min="11" max="11" width="13.7109375" style="22" customWidth="1"/>
    <col min="12" max="12" width="0.85546875" style="77" customWidth="1"/>
    <col min="13" max="13" width="12.421875" style="22" customWidth="1"/>
    <col min="14" max="14" width="0.85546875" style="77" customWidth="1"/>
    <col min="15" max="15" width="13.7109375" style="22" customWidth="1"/>
    <col min="16" max="16" width="0.85546875" style="77" customWidth="1"/>
    <col min="17" max="17" width="13.7109375" style="22" customWidth="1"/>
    <col min="18" max="16384" width="9.140625" style="22" customWidth="1"/>
  </cols>
  <sheetData>
    <row r="1" spans="1:17" ht="24" customHeight="1">
      <c r="A1" s="1" t="s">
        <v>56</v>
      </c>
      <c r="E1" s="3"/>
      <c r="F1" s="65"/>
      <c r="G1" s="3"/>
      <c r="H1" s="65"/>
      <c r="O1" s="17"/>
      <c r="Q1" s="20" t="s">
        <v>39</v>
      </c>
    </row>
    <row r="2" spans="1:17" ht="24" customHeight="1">
      <c r="A2" s="1" t="s">
        <v>124</v>
      </c>
      <c r="E2" s="3"/>
      <c r="F2" s="65"/>
      <c r="G2" s="3"/>
      <c r="H2" s="65"/>
      <c r="O2" s="17"/>
      <c r="Q2" s="20" t="s">
        <v>40</v>
      </c>
    </row>
    <row r="3" spans="1:17" ht="24" customHeight="1">
      <c r="A3" s="4" t="s">
        <v>135</v>
      </c>
      <c r="B3" s="27"/>
      <c r="C3" s="27"/>
      <c r="D3" s="27"/>
      <c r="E3" s="6"/>
      <c r="F3" s="6"/>
      <c r="G3" s="6"/>
      <c r="H3" s="6"/>
      <c r="I3" s="27"/>
      <c r="J3" s="27"/>
      <c r="K3" s="27"/>
      <c r="L3" s="27"/>
      <c r="M3" s="27"/>
      <c r="N3" s="27"/>
      <c r="O3" s="27"/>
      <c r="P3" s="27"/>
      <c r="Q3" s="27"/>
    </row>
    <row r="4" spans="1:8" ht="5.25" customHeight="1">
      <c r="A4" s="28"/>
      <c r="B4" s="28"/>
      <c r="C4" s="28"/>
      <c r="D4" s="28"/>
      <c r="E4" s="28"/>
      <c r="F4" s="55"/>
      <c r="G4" s="29"/>
      <c r="H4" s="56"/>
    </row>
    <row r="5" spans="1:17" ht="17.25" customHeight="1">
      <c r="A5" s="28"/>
      <c r="B5" s="28"/>
      <c r="C5" s="28"/>
      <c r="D5" s="28"/>
      <c r="E5" s="106" t="s">
        <v>36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spans="1:17" ht="22.5" customHeight="1">
      <c r="A6" s="28"/>
      <c r="B6" s="28"/>
      <c r="C6" s="28"/>
      <c r="D6" s="28"/>
      <c r="E6" s="107" t="s">
        <v>93</v>
      </c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3:17" s="44" customFormat="1" ht="63.75" customHeight="1">
      <c r="C7" s="9" t="s">
        <v>110</v>
      </c>
      <c r="D7" s="42"/>
      <c r="E7" s="47" t="s">
        <v>37</v>
      </c>
      <c r="F7" s="45"/>
      <c r="G7" s="47" t="s">
        <v>73</v>
      </c>
      <c r="H7" s="46"/>
      <c r="I7" s="47" t="s">
        <v>79</v>
      </c>
      <c r="J7" s="45"/>
      <c r="K7" s="47" t="s">
        <v>35</v>
      </c>
      <c r="L7" s="46"/>
      <c r="M7" s="47" t="s">
        <v>153</v>
      </c>
      <c r="N7" s="46"/>
      <c r="O7" s="47" t="s">
        <v>75</v>
      </c>
      <c r="P7" s="46"/>
      <c r="Q7" s="48" t="s">
        <v>24</v>
      </c>
    </row>
    <row r="8" spans="1:17" ht="9.75" customHeight="1">
      <c r="A8" s="30"/>
      <c r="B8" s="30"/>
      <c r="C8" s="30"/>
      <c r="D8" s="30"/>
      <c r="E8" s="32"/>
      <c r="F8" s="32"/>
      <c r="G8" s="31"/>
      <c r="H8" s="78"/>
      <c r="I8" s="32"/>
      <c r="J8" s="32"/>
      <c r="K8" s="32"/>
      <c r="L8" s="32"/>
      <c r="M8" s="32"/>
      <c r="N8" s="32"/>
      <c r="O8" s="31"/>
      <c r="P8" s="78"/>
      <c r="Q8" s="31"/>
    </row>
    <row r="9" spans="1:17" ht="21.75" customHeight="1">
      <c r="A9" s="73" t="s">
        <v>136</v>
      </c>
      <c r="E9" s="19">
        <v>102500</v>
      </c>
      <c r="F9" s="50"/>
      <c r="G9" s="34">
        <v>497479</v>
      </c>
      <c r="H9" s="50"/>
      <c r="I9" s="19">
        <v>382395</v>
      </c>
      <c r="J9" s="19"/>
      <c r="K9" s="19">
        <v>0</v>
      </c>
      <c r="L9" s="34"/>
      <c r="M9" s="19">
        <v>0</v>
      </c>
      <c r="N9" s="34"/>
      <c r="O9" s="34">
        <v>-1318779</v>
      </c>
      <c r="P9" s="34"/>
      <c r="Q9" s="34">
        <f aca="true" t="shared" si="0" ref="Q9:Q16">SUM(E9:O9)</f>
        <v>-336405</v>
      </c>
    </row>
    <row r="10" spans="1:17" ht="21.75" customHeight="1">
      <c r="A10" s="33" t="s">
        <v>123</v>
      </c>
      <c r="C10" s="86">
        <v>18</v>
      </c>
      <c r="E10" s="49">
        <v>0</v>
      </c>
      <c r="F10" s="50"/>
      <c r="G10" s="49">
        <v>0</v>
      </c>
      <c r="H10" s="50"/>
      <c r="I10" s="75">
        <v>0</v>
      </c>
      <c r="J10" s="34"/>
      <c r="K10" s="75">
        <v>0</v>
      </c>
      <c r="L10" s="34"/>
      <c r="M10" s="75">
        <v>0</v>
      </c>
      <c r="N10" s="34"/>
      <c r="O10" s="75">
        <v>18035</v>
      </c>
      <c r="P10" s="34"/>
      <c r="Q10" s="75">
        <f>SUM(E10:P10)</f>
        <v>18035</v>
      </c>
    </row>
    <row r="11" spans="1:17" ht="21.75" customHeight="1">
      <c r="A11" s="73" t="s">
        <v>137</v>
      </c>
      <c r="C11" s="86"/>
      <c r="E11" s="19">
        <f>SUM(E9:E10)</f>
        <v>102500</v>
      </c>
      <c r="F11" s="50"/>
      <c r="G11" s="34">
        <f>SUM(G9:G10)</f>
        <v>497479</v>
      </c>
      <c r="H11" s="50"/>
      <c r="I11" s="19">
        <f>SUM(I9:I10)</f>
        <v>382395</v>
      </c>
      <c r="J11" s="19"/>
      <c r="K11" s="19">
        <f>SUM(K9:K10)</f>
        <v>0</v>
      </c>
      <c r="L11" s="34"/>
      <c r="M11" s="19">
        <f>SUM(M9:M10)</f>
        <v>0</v>
      </c>
      <c r="N11" s="34"/>
      <c r="O11" s="34">
        <f>SUM(O9:O10)</f>
        <v>-1300744</v>
      </c>
      <c r="P11" s="34"/>
      <c r="Q11" s="34">
        <f>SUM(Q9:Q10)</f>
        <v>-318370</v>
      </c>
    </row>
    <row r="12" spans="1:17" ht="21.75" customHeight="1">
      <c r="A12" s="33" t="s">
        <v>134</v>
      </c>
      <c r="C12" s="86">
        <v>18</v>
      </c>
      <c r="E12" s="19">
        <v>0</v>
      </c>
      <c r="F12" s="50"/>
      <c r="G12" s="34">
        <v>0</v>
      </c>
      <c r="H12" s="50"/>
      <c r="I12" s="19">
        <v>0</v>
      </c>
      <c r="J12" s="19"/>
      <c r="K12" s="19">
        <v>0</v>
      </c>
      <c r="L12" s="34"/>
      <c r="M12" s="19">
        <v>0</v>
      </c>
      <c r="N12" s="34"/>
      <c r="O12" s="34">
        <v>17939</v>
      </c>
      <c r="P12" s="34"/>
      <c r="Q12" s="34">
        <f>SUM(E12:O12)</f>
        <v>17939</v>
      </c>
    </row>
    <row r="13" spans="1:17" ht="21.75" customHeight="1">
      <c r="A13" s="22" t="s">
        <v>94</v>
      </c>
      <c r="E13" s="19">
        <v>497479</v>
      </c>
      <c r="F13" s="50"/>
      <c r="G13" s="34">
        <v>-497479</v>
      </c>
      <c r="H13" s="50"/>
      <c r="I13" s="19">
        <v>0</v>
      </c>
      <c r="J13" s="19"/>
      <c r="K13" s="19">
        <v>0</v>
      </c>
      <c r="L13" s="34"/>
      <c r="M13" s="19">
        <v>0</v>
      </c>
      <c r="N13" s="34"/>
      <c r="O13" s="34">
        <v>0</v>
      </c>
      <c r="P13" s="34"/>
      <c r="Q13" s="34">
        <f>SUM(E13:O13)</f>
        <v>0</v>
      </c>
    </row>
    <row r="14" spans="1:17" ht="21.75" customHeight="1">
      <c r="A14" s="22" t="s">
        <v>97</v>
      </c>
      <c r="E14" s="34">
        <v>-593979</v>
      </c>
      <c r="F14" s="50"/>
      <c r="G14" s="34">
        <v>0</v>
      </c>
      <c r="H14" s="50"/>
      <c r="I14" s="19">
        <v>0</v>
      </c>
      <c r="J14" s="19"/>
      <c r="K14" s="19">
        <v>0</v>
      </c>
      <c r="L14" s="34"/>
      <c r="M14" s="19">
        <v>0</v>
      </c>
      <c r="N14" s="34"/>
      <c r="O14" s="34">
        <v>593979</v>
      </c>
      <c r="P14" s="34"/>
      <c r="Q14" s="34">
        <f t="shared" si="0"/>
        <v>0</v>
      </c>
    </row>
    <row r="15" spans="1:17" ht="21.75" customHeight="1">
      <c r="A15" s="22" t="s">
        <v>96</v>
      </c>
      <c r="E15" s="19">
        <v>123355</v>
      </c>
      <c r="F15" s="50"/>
      <c r="G15" s="34">
        <v>0</v>
      </c>
      <c r="H15" s="50"/>
      <c r="I15" s="34">
        <v>-382395</v>
      </c>
      <c r="J15" s="19"/>
      <c r="K15" s="19">
        <v>260274</v>
      </c>
      <c r="L15" s="34"/>
      <c r="M15" s="19">
        <v>0</v>
      </c>
      <c r="N15" s="34"/>
      <c r="O15" s="34">
        <v>0</v>
      </c>
      <c r="P15" s="34"/>
      <c r="Q15" s="34">
        <f t="shared" si="0"/>
        <v>1234</v>
      </c>
    </row>
    <row r="16" spans="1:17" ht="21.75" customHeight="1">
      <c r="A16" s="22" t="s">
        <v>95</v>
      </c>
      <c r="E16" s="19">
        <v>0</v>
      </c>
      <c r="F16" s="50"/>
      <c r="G16" s="34">
        <v>140000</v>
      </c>
      <c r="H16" s="50"/>
      <c r="I16" s="34">
        <v>0</v>
      </c>
      <c r="J16" s="19"/>
      <c r="K16" s="19">
        <v>0</v>
      </c>
      <c r="L16" s="34"/>
      <c r="M16" s="19">
        <v>0</v>
      </c>
      <c r="N16" s="34"/>
      <c r="O16" s="34">
        <v>0</v>
      </c>
      <c r="P16" s="34"/>
      <c r="Q16" s="34">
        <f t="shared" si="0"/>
        <v>140000</v>
      </c>
    </row>
    <row r="17" spans="1:17" ht="21.75" customHeight="1">
      <c r="A17" s="33" t="s">
        <v>80</v>
      </c>
      <c r="E17" s="49">
        <v>0</v>
      </c>
      <c r="F17" s="50"/>
      <c r="G17" s="49">
        <v>0</v>
      </c>
      <c r="H17" s="50"/>
      <c r="I17" s="75">
        <v>0</v>
      </c>
      <c r="J17" s="34"/>
      <c r="K17" s="75">
        <v>0</v>
      </c>
      <c r="L17" s="34"/>
      <c r="M17" s="75">
        <v>0</v>
      </c>
      <c r="N17" s="34"/>
      <c r="O17" s="75">
        <f>'Page 3-6'!J160</f>
        <v>-83932</v>
      </c>
      <c r="P17" s="34"/>
      <c r="Q17" s="75">
        <f>SUM(E17:O17)</f>
        <v>-83932</v>
      </c>
    </row>
    <row r="18" spans="1:17" ht="21.75" customHeight="1" thickBot="1">
      <c r="A18" s="74" t="s">
        <v>131</v>
      </c>
      <c r="E18" s="85">
        <f>SUM(E11:E17)</f>
        <v>129355</v>
      </c>
      <c r="F18" s="50">
        <f aca="true" t="shared" si="1" ref="F18:Q18">SUM(F11:F17)</f>
        <v>0</v>
      </c>
      <c r="G18" s="54">
        <f t="shared" si="1"/>
        <v>140000</v>
      </c>
      <c r="H18" s="50">
        <f t="shared" si="1"/>
        <v>0</v>
      </c>
      <c r="I18" s="95">
        <f t="shared" si="1"/>
        <v>0</v>
      </c>
      <c r="J18" s="50">
        <f t="shared" si="1"/>
        <v>0</v>
      </c>
      <c r="K18" s="85">
        <f t="shared" si="1"/>
        <v>260274</v>
      </c>
      <c r="L18" s="50">
        <f t="shared" si="1"/>
        <v>0</v>
      </c>
      <c r="M18" s="85">
        <f>SUM(M11:M17)</f>
        <v>0</v>
      </c>
      <c r="N18" s="50">
        <f>SUM(N11:N17)</f>
        <v>0</v>
      </c>
      <c r="O18" s="54">
        <f t="shared" si="1"/>
        <v>-772758</v>
      </c>
      <c r="P18" s="76">
        <f t="shared" si="1"/>
        <v>0</v>
      </c>
      <c r="Q18" s="54">
        <f t="shared" si="1"/>
        <v>-243129</v>
      </c>
    </row>
    <row r="19" spans="1:17" ht="10.5" customHeight="1" thickTop="1">
      <c r="A19" s="74"/>
      <c r="E19" s="50"/>
      <c r="F19" s="50"/>
      <c r="G19" s="53"/>
      <c r="H19" s="50"/>
      <c r="I19" s="34"/>
      <c r="J19" s="34"/>
      <c r="K19" s="34"/>
      <c r="L19" s="50"/>
      <c r="M19" s="34"/>
      <c r="N19" s="50"/>
      <c r="O19" s="34"/>
      <c r="P19" s="50"/>
      <c r="Q19" s="34"/>
    </row>
    <row r="20" spans="1:17" ht="21.75" customHeight="1">
      <c r="A20" s="73" t="s">
        <v>138</v>
      </c>
      <c r="E20" s="50">
        <v>129355</v>
      </c>
      <c r="F20" s="50"/>
      <c r="G20" s="60">
        <v>17500</v>
      </c>
      <c r="H20" s="50"/>
      <c r="I20" s="19"/>
      <c r="J20" s="19"/>
      <c r="K20" s="19">
        <v>260274</v>
      </c>
      <c r="L20" s="50"/>
      <c r="M20" s="19">
        <v>0</v>
      </c>
      <c r="N20" s="50"/>
      <c r="O20" s="34">
        <v>-810537</v>
      </c>
      <c r="P20" s="50"/>
      <c r="Q20" s="34">
        <f aca="true" t="shared" si="2" ref="Q20:Q25">SUM(E20:O20)</f>
        <v>-403408</v>
      </c>
    </row>
    <row r="21" spans="1:17" ht="21.75" customHeight="1">
      <c r="A21" s="33" t="s">
        <v>123</v>
      </c>
      <c r="C21" s="86">
        <v>18</v>
      </c>
      <c r="E21" s="49">
        <v>0</v>
      </c>
      <c r="F21" s="50"/>
      <c r="G21" s="49">
        <v>0</v>
      </c>
      <c r="H21" s="50"/>
      <c r="I21" s="49">
        <v>0</v>
      </c>
      <c r="J21" s="34"/>
      <c r="K21" s="49">
        <v>0</v>
      </c>
      <c r="L21" s="34"/>
      <c r="M21" s="49">
        <v>0</v>
      </c>
      <c r="N21" s="34"/>
      <c r="O21" s="75">
        <v>39050</v>
      </c>
      <c r="P21" s="34"/>
      <c r="Q21" s="75">
        <f t="shared" si="2"/>
        <v>39050</v>
      </c>
    </row>
    <row r="22" spans="1:17" ht="21.75" customHeight="1">
      <c r="A22" s="73" t="s">
        <v>139</v>
      </c>
      <c r="E22" s="19">
        <f>SUM(E20:E21)</f>
        <v>129355</v>
      </c>
      <c r="F22" s="19"/>
      <c r="G22" s="19">
        <f aca="true" t="shared" si="3" ref="G22:O22">SUM(G20:G21)</f>
        <v>17500</v>
      </c>
      <c r="H22" s="19"/>
      <c r="I22" s="19">
        <f t="shared" si="3"/>
        <v>0</v>
      </c>
      <c r="J22" s="19"/>
      <c r="K22" s="19">
        <f t="shared" si="3"/>
        <v>260274</v>
      </c>
      <c r="L22" s="19"/>
      <c r="M22" s="19">
        <f>SUM(M20:M21)</f>
        <v>0</v>
      </c>
      <c r="N22" s="19"/>
      <c r="O22" s="34">
        <f t="shared" si="3"/>
        <v>-771487</v>
      </c>
      <c r="P22" s="34"/>
      <c r="Q22" s="34">
        <f t="shared" si="2"/>
        <v>-364358</v>
      </c>
    </row>
    <row r="23" spans="1:17" ht="21.75" customHeight="1">
      <c r="A23" s="22" t="s">
        <v>94</v>
      </c>
      <c r="E23" s="50">
        <v>0</v>
      </c>
      <c r="F23" s="50"/>
      <c r="G23" s="34">
        <v>-17500</v>
      </c>
      <c r="H23" s="50"/>
      <c r="I23" s="50">
        <v>0</v>
      </c>
      <c r="J23" s="50"/>
      <c r="K23" s="50">
        <v>0</v>
      </c>
      <c r="L23" s="50"/>
      <c r="M23" s="50">
        <v>0</v>
      </c>
      <c r="N23" s="50"/>
      <c r="O23" s="50">
        <v>0</v>
      </c>
      <c r="P23" s="50"/>
      <c r="Q23" s="34">
        <f t="shared" si="2"/>
        <v>-17500</v>
      </c>
    </row>
    <row r="24" spans="1:17" ht="21.75" customHeight="1">
      <c r="A24" s="22" t="s">
        <v>149</v>
      </c>
      <c r="C24" s="86">
        <v>9</v>
      </c>
      <c r="E24" s="50">
        <v>0</v>
      </c>
      <c r="F24" s="50"/>
      <c r="G24" s="34">
        <v>0</v>
      </c>
      <c r="H24" s="50"/>
      <c r="I24" s="50">
        <v>0</v>
      </c>
      <c r="J24" s="50"/>
      <c r="K24" s="50">
        <v>0</v>
      </c>
      <c r="L24" s="50"/>
      <c r="M24" s="34">
        <v>-200</v>
      </c>
      <c r="N24" s="50"/>
      <c r="O24" s="50">
        <v>0</v>
      </c>
      <c r="P24" s="50"/>
      <c r="Q24" s="34">
        <f t="shared" si="2"/>
        <v>-200</v>
      </c>
    </row>
    <row r="25" spans="1:17" ht="21.75" customHeight="1">
      <c r="A25" s="33" t="s">
        <v>80</v>
      </c>
      <c r="E25" s="49">
        <v>0</v>
      </c>
      <c r="F25" s="50"/>
      <c r="G25" s="75">
        <v>0</v>
      </c>
      <c r="H25" s="50"/>
      <c r="I25" s="49">
        <v>0</v>
      </c>
      <c r="J25" s="50"/>
      <c r="K25" s="49">
        <v>0</v>
      </c>
      <c r="L25" s="50"/>
      <c r="M25" s="49">
        <v>0</v>
      </c>
      <c r="N25" s="50"/>
      <c r="O25" s="75">
        <f>'Page 3-6'!H160</f>
        <v>-4528</v>
      </c>
      <c r="P25" s="50"/>
      <c r="Q25" s="75">
        <f t="shared" si="2"/>
        <v>-4528</v>
      </c>
    </row>
    <row r="26" spans="1:17" ht="21.75" customHeight="1" thickBot="1">
      <c r="A26" s="74" t="s">
        <v>130</v>
      </c>
      <c r="E26" s="85">
        <f>SUM(E22:E25)</f>
        <v>129355</v>
      </c>
      <c r="F26" s="50">
        <f aca="true" t="shared" si="4" ref="F26:P26">SUM(F22:F25)</f>
        <v>0</v>
      </c>
      <c r="G26" s="95">
        <f>SUM(G22:G25)</f>
        <v>0</v>
      </c>
      <c r="H26" s="50">
        <f t="shared" si="4"/>
        <v>0</v>
      </c>
      <c r="I26" s="95">
        <f>SUM(I22:I25)</f>
        <v>0</v>
      </c>
      <c r="J26" s="50">
        <f t="shared" si="4"/>
        <v>0</v>
      </c>
      <c r="K26" s="85">
        <f t="shared" si="4"/>
        <v>260274</v>
      </c>
      <c r="L26" s="50">
        <f t="shared" si="4"/>
        <v>0</v>
      </c>
      <c r="M26" s="54">
        <f>SUM(M22:M25)</f>
        <v>-200</v>
      </c>
      <c r="N26" s="50">
        <f>SUM(N22:N25)</f>
        <v>0</v>
      </c>
      <c r="O26" s="54">
        <f t="shared" si="4"/>
        <v>-776015</v>
      </c>
      <c r="P26" s="76">
        <f t="shared" si="4"/>
        <v>0</v>
      </c>
      <c r="Q26" s="54">
        <f>SUM(Q22:Q25)</f>
        <v>-386586</v>
      </c>
    </row>
    <row r="27" spans="1:8" ht="12.75" customHeight="1" thickTop="1">
      <c r="A27" s="33"/>
      <c r="E27" s="50"/>
      <c r="F27" s="50"/>
      <c r="G27" s="34"/>
      <c r="H27" s="50"/>
    </row>
    <row r="28" spans="1:8" ht="3.75" customHeight="1">
      <c r="A28" s="33"/>
      <c r="E28" s="50"/>
      <c r="F28" s="50"/>
      <c r="G28" s="34"/>
      <c r="H28" s="50"/>
    </row>
    <row r="29" spans="1:17" ht="23.25" customHeight="1">
      <c r="A29" s="5" t="s">
        <v>38</v>
      </c>
      <c r="B29" s="27"/>
      <c r="C29" s="27"/>
      <c r="D29" s="27"/>
      <c r="E29" s="27"/>
      <c r="F29" s="27"/>
      <c r="G29" s="39"/>
      <c r="H29" s="39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9.5" customHeight="1">
      <c r="A30" s="33"/>
      <c r="B30" s="33"/>
      <c r="C30" s="33"/>
      <c r="D30" s="33"/>
      <c r="E30" s="36"/>
      <c r="F30" s="36"/>
      <c r="G30" s="35"/>
      <c r="H30" s="37"/>
      <c r="Q30" s="40" t="s">
        <v>26</v>
      </c>
    </row>
  </sheetData>
  <mergeCells count="2">
    <mergeCell ref="E5:Q5"/>
    <mergeCell ref="E6:Q6"/>
  </mergeCells>
  <printOptions horizontalCentered="1"/>
  <pageMargins left="0.38" right="0.16" top="0.3937007874015748" bottom="0.1968503937007874" header="0.15748031496062992" footer="0.196850393700787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zoomScale="75" zoomScaleNormal="75" workbookViewId="0" topLeftCell="A4">
      <selection activeCell="O1" sqref="O1"/>
    </sheetView>
  </sheetViews>
  <sheetFormatPr defaultColWidth="9.140625" defaultRowHeight="24" customHeight="1"/>
  <cols>
    <col min="1" max="1" width="3.421875" style="22" customWidth="1"/>
    <col min="2" max="2" width="43.28125" style="22" customWidth="1"/>
    <col min="3" max="3" width="7.8515625" style="22" customWidth="1"/>
    <col min="4" max="4" width="1.1484375" style="22" customWidth="1"/>
    <col min="5" max="5" width="13.7109375" style="22" customWidth="1"/>
    <col min="6" max="6" width="0.9921875" style="77" customWidth="1"/>
    <col min="7" max="7" width="13.7109375" style="38" customWidth="1"/>
    <col min="8" max="8" width="0.9921875" style="79" customWidth="1"/>
    <col min="9" max="9" width="12.57421875" style="22" customWidth="1"/>
    <col min="10" max="10" width="0.85546875" style="22" customWidth="1"/>
    <col min="11" max="11" width="13.7109375" style="22" customWidth="1"/>
    <col min="12" max="12" width="0.85546875" style="77" customWidth="1"/>
    <col min="13" max="13" width="12.140625" style="22" customWidth="1"/>
    <col min="14" max="14" width="0.85546875" style="77" customWidth="1"/>
    <col min="15" max="15" width="13.7109375" style="22" customWidth="1"/>
    <col min="16" max="16" width="0.85546875" style="77" customWidth="1"/>
    <col min="17" max="17" width="13.7109375" style="22" customWidth="1"/>
    <col min="18" max="16384" width="9.140625" style="22" customWidth="1"/>
  </cols>
  <sheetData>
    <row r="1" spans="1:17" ht="24" customHeight="1">
      <c r="A1" s="1" t="s">
        <v>56</v>
      </c>
      <c r="E1" s="3"/>
      <c r="F1" s="65"/>
      <c r="G1" s="3"/>
      <c r="H1" s="65"/>
      <c r="O1" s="17"/>
      <c r="Q1" s="20" t="s">
        <v>39</v>
      </c>
    </row>
    <row r="2" spans="1:17" ht="24" customHeight="1">
      <c r="A2" s="1" t="s">
        <v>124</v>
      </c>
      <c r="E2" s="3"/>
      <c r="F2" s="65"/>
      <c r="G2" s="3"/>
      <c r="H2" s="65"/>
      <c r="O2" s="17"/>
      <c r="Q2" s="20" t="s">
        <v>40</v>
      </c>
    </row>
    <row r="3" spans="1:17" ht="24" customHeight="1">
      <c r="A3" s="4" t="s">
        <v>135</v>
      </c>
      <c r="B3" s="27"/>
      <c r="C3" s="27"/>
      <c r="D3" s="27"/>
      <c r="E3" s="6"/>
      <c r="F3" s="6"/>
      <c r="G3" s="6"/>
      <c r="H3" s="6"/>
      <c r="I3" s="27"/>
      <c r="J3" s="27"/>
      <c r="K3" s="27"/>
      <c r="L3" s="27"/>
      <c r="M3" s="27"/>
      <c r="N3" s="27"/>
      <c r="O3" s="27"/>
      <c r="P3" s="27"/>
      <c r="Q3" s="27"/>
    </row>
    <row r="4" spans="1:8" ht="12.75" customHeight="1">
      <c r="A4" s="28"/>
      <c r="B4" s="28"/>
      <c r="C4" s="28"/>
      <c r="D4" s="28"/>
      <c r="E4" s="28"/>
      <c r="F4" s="55"/>
      <c r="G4" s="29"/>
      <c r="H4" s="56"/>
    </row>
    <row r="5" spans="1:17" ht="24" customHeight="1">
      <c r="A5" s="28"/>
      <c r="B5" s="28"/>
      <c r="C5" s="28"/>
      <c r="D5" s="28"/>
      <c r="E5" s="106" t="s">
        <v>36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spans="1:17" ht="24" customHeight="1">
      <c r="A6" s="28"/>
      <c r="B6" s="28"/>
      <c r="C6" s="28"/>
      <c r="D6" s="28"/>
      <c r="E6" s="107" t="s">
        <v>63</v>
      </c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3:17" s="44" customFormat="1" ht="66.75" customHeight="1">
      <c r="C7" s="9" t="s">
        <v>110</v>
      </c>
      <c r="D7" s="42"/>
      <c r="E7" s="47" t="s">
        <v>37</v>
      </c>
      <c r="F7" s="45"/>
      <c r="G7" s="47" t="s">
        <v>73</v>
      </c>
      <c r="H7" s="46"/>
      <c r="I7" s="47" t="s">
        <v>79</v>
      </c>
      <c r="J7" s="45"/>
      <c r="K7" s="47" t="s">
        <v>35</v>
      </c>
      <c r="L7" s="46"/>
      <c r="M7" s="47" t="s">
        <v>153</v>
      </c>
      <c r="N7" s="46"/>
      <c r="O7" s="47" t="s">
        <v>75</v>
      </c>
      <c r="P7" s="46"/>
      <c r="Q7" s="48" t="s">
        <v>24</v>
      </c>
    </row>
    <row r="8" spans="1:17" ht="15.75" customHeight="1">
      <c r="A8" s="30"/>
      <c r="B8" s="30"/>
      <c r="C8" s="30"/>
      <c r="D8" s="30"/>
      <c r="E8" s="32"/>
      <c r="F8" s="32"/>
      <c r="G8" s="31"/>
      <c r="H8" s="78"/>
      <c r="I8" s="32"/>
      <c r="J8" s="32"/>
      <c r="K8" s="32"/>
      <c r="L8" s="32"/>
      <c r="M8" s="32"/>
      <c r="N8" s="32"/>
      <c r="O8" s="31"/>
      <c r="P8" s="78"/>
      <c r="Q8" s="31"/>
    </row>
    <row r="9" spans="1:17" ht="21.75" customHeight="1">
      <c r="A9" s="73" t="s">
        <v>140</v>
      </c>
      <c r="E9" s="19">
        <v>102500</v>
      </c>
      <c r="F9" s="50"/>
      <c r="G9" s="34">
        <v>497479</v>
      </c>
      <c r="H9" s="50"/>
      <c r="I9" s="19">
        <v>382395</v>
      </c>
      <c r="J9" s="19"/>
      <c r="K9" s="19">
        <v>0</v>
      </c>
      <c r="L9" s="34"/>
      <c r="M9" s="19">
        <v>0</v>
      </c>
      <c r="N9" s="34"/>
      <c r="O9" s="34">
        <v>-1248250</v>
      </c>
      <c r="P9" s="34"/>
      <c r="Q9" s="34">
        <f aca="true" t="shared" si="0" ref="Q9:Q14">SUM(E9:O9)</f>
        <v>-265876</v>
      </c>
    </row>
    <row r="10" spans="1:17" ht="21.75" customHeight="1">
      <c r="A10" s="22" t="s">
        <v>94</v>
      </c>
      <c r="E10" s="19">
        <v>497479</v>
      </c>
      <c r="F10" s="50"/>
      <c r="G10" s="34">
        <v>-497479</v>
      </c>
      <c r="H10" s="50"/>
      <c r="I10" s="19">
        <v>0</v>
      </c>
      <c r="J10" s="19"/>
      <c r="K10" s="19">
        <v>0</v>
      </c>
      <c r="L10" s="34"/>
      <c r="M10" s="19">
        <v>0</v>
      </c>
      <c r="N10" s="34"/>
      <c r="O10" s="34">
        <v>0</v>
      </c>
      <c r="P10" s="34"/>
      <c r="Q10" s="34">
        <f t="shared" si="0"/>
        <v>0</v>
      </c>
    </row>
    <row r="11" spans="1:17" ht="21.75" customHeight="1">
      <c r="A11" s="22" t="s">
        <v>97</v>
      </c>
      <c r="E11" s="34">
        <v>-593979</v>
      </c>
      <c r="F11" s="50"/>
      <c r="G11" s="34">
        <v>0</v>
      </c>
      <c r="H11" s="50"/>
      <c r="I11" s="19">
        <v>0</v>
      </c>
      <c r="J11" s="19"/>
      <c r="K11" s="19">
        <v>0</v>
      </c>
      <c r="L11" s="34"/>
      <c r="M11" s="19">
        <v>0</v>
      </c>
      <c r="N11" s="34"/>
      <c r="O11" s="34">
        <v>593979</v>
      </c>
      <c r="P11" s="34"/>
      <c r="Q11" s="34">
        <f t="shared" si="0"/>
        <v>0</v>
      </c>
    </row>
    <row r="12" spans="1:17" ht="21.75" customHeight="1">
      <c r="A12" s="22" t="s">
        <v>96</v>
      </c>
      <c r="E12" s="19">
        <v>123355</v>
      </c>
      <c r="F12" s="50"/>
      <c r="G12" s="34">
        <v>0</v>
      </c>
      <c r="H12" s="50"/>
      <c r="I12" s="34">
        <v>-382395</v>
      </c>
      <c r="J12" s="19"/>
      <c r="K12" s="19">
        <v>260274</v>
      </c>
      <c r="L12" s="34"/>
      <c r="M12" s="19">
        <v>0</v>
      </c>
      <c r="N12" s="34"/>
      <c r="O12" s="34">
        <v>0</v>
      </c>
      <c r="P12" s="34"/>
      <c r="Q12" s="34">
        <f t="shared" si="0"/>
        <v>1234</v>
      </c>
    </row>
    <row r="13" spans="1:17" ht="21.75" customHeight="1">
      <c r="A13" s="22" t="s">
        <v>95</v>
      </c>
      <c r="E13" s="50">
        <v>0</v>
      </c>
      <c r="F13" s="50"/>
      <c r="G13" s="50">
        <v>140000</v>
      </c>
      <c r="H13" s="50"/>
      <c r="I13" s="34">
        <v>0</v>
      </c>
      <c r="J13" s="34"/>
      <c r="K13" s="34">
        <v>0</v>
      </c>
      <c r="L13" s="34"/>
      <c r="M13" s="34">
        <v>0</v>
      </c>
      <c r="N13" s="34"/>
      <c r="O13" s="34">
        <v>0</v>
      </c>
      <c r="P13" s="34"/>
      <c r="Q13" s="34">
        <f t="shared" si="0"/>
        <v>140000</v>
      </c>
    </row>
    <row r="14" spans="1:17" ht="21.75" customHeight="1">
      <c r="A14" s="33" t="s">
        <v>80</v>
      </c>
      <c r="E14" s="49">
        <v>0</v>
      </c>
      <c r="F14" s="50"/>
      <c r="G14" s="49">
        <v>0</v>
      </c>
      <c r="H14" s="50"/>
      <c r="I14" s="75">
        <v>0</v>
      </c>
      <c r="J14" s="34"/>
      <c r="K14" s="75">
        <v>0</v>
      </c>
      <c r="L14" s="34"/>
      <c r="M14" s="75">
        <v>0</v>
      </c>
      <c r="N14" s="34"/>
      <c r="O14" s="75">
        <v>-83402</v>
      </c>
      <c r="P14" s="34"/>
      <c r="Q14" s="75">
        <f t="shared" si="0"/>
        <v>-83402</v>
      </c>
    </row>
    <row r="15" spans="1:17" ht="21.75" customHeight="1" thickBot="1">
      <c r="A15" s="74" t="s">
        <v>131</v>
      </c>
      <c r="E15" s="54">
        <f>SUM(E9:E14)</f>
        <v>129355</v>
      </c>
      <c r="F15" s="76">
        <f aca="true" t="shared" si="1" ref="F15:Q15">SUM(F9:F14)</f>
        <v>0</v>
      </c>
      <c r="G15" s="95">
        <f t="shared" si="1"/>
        <v>140000</v>
      </c>
      <c r="H15" s="76">
        <f t="shared" si="1"/>
        <v>0</v>
      </c>
      <c r="I15" s="95">
        <f t="shared" si="1"/>
        <v>0</v>
      </c>
      <c r="J15" s="76">
        <f t="shared" si="1"/>
        <v>0</v>
      </c>
      <c r="K15" s="54">
        <f t="shared" si="1"/>
        <v>260274</v>
      </c>
      <c r="L15" s="76">
        <f t="shared" si="1"/>
        <v>0</v>
      </c>
      <c r="M15" s="54">
        <f>SUM(M9:M14)</f>
        <v>0</v>
      </c>
      <c r="N15" s="76">
        <f>SUM(N9:N14)</f>
        <v>0</v>
      </c>
      <c r="O15" s="54">
        <f t="shared" si="1"/>
        <v>-737673</v>
      </c>
      <c r="P15" s="76">
        <f t="shared" si="1"/>
        <v>0</v>
      </c>
      <c r="Q15" s="54">
        <f t="shared" si="1"/>
        <v>-208044</v>
      </c>
    </row>
    <row r="16" spans="1:17" ht="21.75" customHeight="1" thickTop="1">
      <c r="A16" s="74"/>
      <c r="E16" s="50"/>
      <c r="F16" s="50"/>
      <c r="G16" s="53"/>
      <c r="H16" s="50"/>
      <c r="I16" s="34"/>
      <c r="J16" s="34"/>
      <c r="K16" s="34"/>
      <c r="L16" s="50"/>
      <c r="M16" s="34"/>
      <c r="N16" s="50"/>
      <c r="O16" s="34"/>
      <c r="P16" s="50"/>
      <c r="Q16" s="34"/>
    </row>
    <row r="17" spans="1:17" ht="21.75" customHeight="1">
      <c r="A17" s="73" t="s">
        <v>141</v>
      </c>
      <c r="E17" s="50">
        <v>129355</v>
      </c>
      <c r="F17" s="50"/>
      <c r="G17" s="34">
        <v>17500</v>
      </c>
      <c r="H17" s="50"/>
      <c r="I17" s="50">
        <v>0</v>
      </c>
      <c r="J17" s="50"/>
      <c r="K17" s="50">
        <v>260274</v>
      </c>
      <c r="L17" s="50"/>
      <c r="M17" s="50">
        <v>0</v>
      </c>
      <c r="N17" s="50"/>
      <c r="O17" s="34">
        <v>-741119</v>
      </c>
      <c r="P17" s="50"/>
      <c r="Q17" s="34">
        <f>SUM(E17:O17)</f>
        <v>-333990</v>
      </c>
    </row>
    <row r="18" spans="1:18" ht="21.75" customHeight="1">
      <c r="A18" s="22" t="s">
        <v>94</v>
      </c>
      <c r="E18" s="50">
        <v>0</v>
      </c>
      <c r="F18" s="50"/>
      <c r="G18" s="34">
        <v>-17500</v>
      </c>
      <c r="H18" s="50"/>
      <c r="I18" s="50">
        <v>0</v>
      </c>
      <c r="J18" s="50"/>
      <c r="K18" s="50">
        <v>0</v>
      </c>
      <c r="L18" s="50"/>
      <c r="M18" s="50">
        <v>0</v>
      </c>
      <c r="N18" s="50"/>
      <c r="O18" s="34">
        <v>0</v>
      </c>
      <c r="P18" s="50"/>
      <c r="Q18" s="34">
        <f>SUM(E18:O18)</f>
        <v>-17500</v>
      </c>
      <c r="R18" s="77"/>
    </row>
    <row r="19" spans="1:18" ht="21.75" customHeight="1">
      <c r="A19" s="22" t="s">
        <v>149</v>
      </c>
      <c r="C19" s="86">
        <v>9</v>
      </c>
      <c r="D19" s="86"/>
      <c r="E19" s="50">
        <v>0</v>
      </c>
      <c r="F19" s="50"/>
      <c r="G19" s="34">
        <v>0</v>
      </c>
      <c r="H19" s="50"/>
      <c r="I19" s="50">
        <v>0</v>
      </c>
      <c r="J19" s="50"/>
      <c r="K19" s="50">
        <v>0</v>
      </c>
      <c r="L19" s="50"/>
      <c r="M19" s="34">
        <v>-200</v>
      </c>
      <c r="N19" s="50"/>
      <c r="O19" s="34">
        <v>0</v>
      </c>
      <c r="P19" s="50"/>
      <c r="Q19" s="34">
        <f>SUM(E19:O19)</f>
        <v>-200</v>
      </c>
      <c r="R19" s="77"/>
    </row>
    <row r="20" spans="1:17" ht="21.75" customHeight="1">
      <c r="A20" s="33" t="s">
        <v>80</v>
      </c>
      <c r="E20" s="49">
        <v>0</v>
      </c>
      <c r="F20" s="50"/>
      <c r="G20" s="75">
        <v>0</v>
      </c>
      <c r="H20" s="50"/>
      <c r="I20" s="49">
        <v>0</v>
      </c>
      <c r="J20" s="50"/>
      <c r="K20" s="49">
        <v>0</v>
      </c>
      <c r="L20" s="50"/>
      <c r="M20" s="49">
        <v>0</v>
      </c>
      <c r="N20" s="50"/>
      <c r="O20" s="75">
        <f>'Page 3-6'!L160</f>
        <v>-6875</v>
      </c>
      <c r="P20" s="50"/>
      <c r="Q20" s="75">
        <f>SUM(E20:O20)</f>
        <v>-6875</v>
      </c>
    </row>
    <row r="21" spans="1:17" ht="21.75" customHeight="1" thickBot="1">
      <c r="A21" s="74" t="s">
        <v>130</v>
      </c>
      <c r="E21" s="54">
        <f>SUM(E17:E20)</f>
        <v>129355</v>
      </c>
      <c r="F21" s="76">
        <f>SUM(F17:F20)</f>
        <v>0</v>
      </c>
      <c r="G21" s="95">
        <f>SUM(G17:G20)</f>
        <v>0</v>
      </c>
      <c r="H21" s="76">
        <f>SUM(H17:H20)</f>
        <v>0</v>
      </c>
      <c r="I21" s="95">
        <f>SUM(I17:I20)</f>
        <v>0</v>
      </c>
      <c r="J21" s="76"/>
      <c r="K21" s="54">
        <f aca="true" t="shared" si="2" ref="K21:Q21">SUM(K17:K20)</f>
        <v>260274</v>
      </c>
      <c r="L21" s="76">
        <f t="shared" si="2"/>
        <v>0</v>
      </c>
      <c r="M21" s="54">
        <f t="shared" si="2"/>
        <v>-200</v>
      </c>
      <c r="N21" s="76">
        <f t="shared" si="2"/>
        <v>0</v>
      </c>
      <c r="O21" s="54">
        <f t="shared" si="2"/>
        <v>-747994</v>
      </c>
      <c r="P21" s="76">
        <f t="shared" si="2"/>
        <v>0</v>
      </c>
      <c r="Q21" s="54">
        <f t="shared" si="2"/>
        <v>-358565</v>
      </c>
    </row>
    <row r="22" spans="1:8" ht="21.75" customHeight="1" thickTop="1">
      <c r="A22" s="33"/>
      <c r="E22" s="50"/>
      <c r="F22" s="50"/>
      <c r="G22" s="34"/>
      <c r="H22" s="50"/>
    </row>
    <row r="23" spans="1:8" ht="23.25" customHeight="1">
      <c r="A23" s="33"/>
      <c r="E23" s="50"/>
      <c r="F23" s="50"/>
      <c r="G23" s="34"/>
      <c r="H23" s="50"/>
    </row>
    <row r="24" spans="1:8" ht="21.75" customHeight="1">
      <c r="A24" s="33"/>
      <c r="E24" s="50"/>
      <c r="F24" s="50"/>
      <c r="G24" s="34"/>
      <c r="H24" s="50"/>
    </row>
    <row r="25" spans="1:8" ht="21.75" customHeight="1">
      <c r="A25" s="33"/>
      <c r="E25" s="50"/>
      <c r="F25" s="50"/>
      <c r="G25" s="34"/>
      <c r="H25" s="50"/>
    </row>
    <row r="26" spans="1:17" ht="24" customHeight="1">
      <c r="A26" s="5" t="s">
        <v>38</v>
      </c>
      <c r="B26" s="27"/>
      <c r="C26" s="27"/>
      <c r="D26" s="27"/>
      <c r="E26" s="27"/>
      <c r="F26" s="27"/>
      <c r="G26" s="39"/>
      <c r="H26" s="39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9.5" customHeight="1">
      <c r="A27" s="33"/>
      <c r="B27" s="33"/>
      <c r="C27" s="33"/>
      <c r="D27" s="33"/>
      <c r="E27" s="36"/>
      <c r="F27" s="36"/>
      <c r="G27" s="35"/>
      <c r="H27" s="37"/>
      <c r="Q27" s="40" t="s">
        <v>83</v>
      </c>
    </row>
  </sheetData>
  <mergeCells count="2">
    <mergeCell ref="E5:Q5"/>
    <mergeCell ref="E6:Q6"/>
  </mergeCells>
  <printOptions horizontalCentered="1"/>
  <pageMargins left="0.21" right="0.16" top="0.32" bottom="0.2755905511811024" header="0.15748031496062992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7"/>
  <sheetViews>
    <sheetView zoomScale="80" zoomScaleNormal="80" workbookViewId="0" topLeftCell="A1">
      <selection activeCell="M49" sqref="M49"/>
    </sheetView>
  </sheetViews>
  <sheetFormatPr defaultColWidth="9.140625" defaultRowHeight="20.25" customHeight="1"/>
  <cols>
    <col min="1" max="2" width="3.28125" style="2" customWidth="1"/>
    <col min="3" max="3" width="3.57421875" style="2" customWidth="1"/>
    <col min="4" max="4" width="3.28125" style="2" customWidth="1"/>
    <col min="5" max="5" width="38.00390625" style="2" customWidth="1"/>
    <col min="6" max="6" width="8.00390625" style="2" customWidth="1"/>
    <col min="7" max="7" width="13.7109375" style="13" customWidth="1"/>
    <col min="8" max="8" width="0.71875" style="2" customWidth="1"/>
    <col min="9" max="9" width="13.8515625" style="13" customWidth="1"/>
    <col min="10" max="10" width="0.5625" style="12" customWidth="1"/>
    <col min="11" max="11" width="14.00390625" style="13" customWidth="1"/>
    <col min="12" max="12" width="0.71875" style="2" customWidth="1"/>
    <col min="13" max="13" width="13.8515625" style="13" customWidth="1"/>
    <col min="14" max="14" width="0.5625" style="12" customWidth="1"/>
    <col min="15" max="16384" width="9.140625" style="2" customWidth="1"/>
  </cols>
  <sheetData>
    <row r="1" spans="1:14" ht="20.25" customHeight="1">
      <c r="A1" s="1" t="s">
        <v>56</v>
      </c>
      <c r="C1" s="3"/>
      <c r="D1" s="3"/>
      <c r="E1" s="3"/>
      <c r="F1" s="3"/>
      <c r="G1" s="20"/>
      <c r="H1" s="3"/>
      <c r="I1" s="17"/>
      <c r="J1" s="69"/>
      <c r="K1" s="20"/>
      <c r="L1" s="3"/>
      <c r="M1" s="17"/>
      <c r="N1" s="69"/>
    </row>
    <row r="2" spans="1:14" ht="20.25" customHeight="1">
      <c r="A2" s="1" t="s">
        <v>19</v>
      </c>
      <c r="C2" s="3"/>
      <c r="D2" s="3"/>
      <c r="E2" s="3"/>
      <c r="F2" s="3"/>
      <c r="G2" s="20"/>
      <c r="H2" s="3"/>
      <c r="J2" s="69"/>
      <c r="K2" s="20"/>
      <c r="L2" s="3"/>
      <c r="N2" s="69"/>
    </row>
    <row r="3" spans="1:14" ht="20.25" customHeight="1">
      <c r="A3" s="4" t="s">
        <v>135</v>
      </c>
      <c r="B3" s="5"/>
      <c r="C3" s="6"/>
      <c r="D3" s="6"/>
      <c r="E3" s="6"/>
      <c r="F3" s="6"/>
      <c r="G3" s="21"/>
      <c r="H3" s="6"/>
      <c r="I3" s="21"/>
      <c r="J3" s="21"/>
      <c r="K3" s="21"/>
      <c r="L3" s="6"/>
      <c r="M3" s="21"/>
      <c r="N3" s="69"/>
    </row>
    <row r="4" spans="9:14" ht="20.25" customHeight="1">
      <c r="I4" s="16"/>
      <c r="J4" s="16"/>
      <c r="M4" s="16"/>
      <c r="N4" s="16"/>
    </row>
    <row r="5" spans="7:14" ht="20.25" customHeight="1">
      <c r="G5" s="21" t="s">
        <v>36</v>
      </c>
      <c r="H5" s="6"/>
      <c r="I5" s="21"/>
      <c r="J5" s="6"/>
      <c r="K5" s="21"/>
      <c r="L5" s="6"/>
      <c r="M5" s="21"/>
      <c r="N5" s="65"/>
    </row>
    <row r="6" spans="7:14" ht="20.25" customHeight="1">
      <c r="G6" s="104" t="s">
        <v>62</v>
      </c>
      <c r="H6" s="104"/>
      <c r="I6" s="104"/>
      <c r="J6" s="65"/>
      <c r="K6" s="104" t="s">
        <v>63</v>
      </c>
      <c r="L6" s="104"/>
      <c r="M6" s="104"/>
      <c r="N6" s="65"/>
    </row>
    <row r="7" spans="7:14" ht="20.25" customHeight="1">
      <c r="G7" s="98">
        <v>2006</v>
      </c>
      <c r="H7" s="43"/>
      <c r="I7" s="72" t="s">
        <v>31</v>
      </c>
      <c r="J7" s="43"/>
      <c r="K7" s="98">
        <v>2006</v>
      </c>
      <c r="L7" s="43"/>
      <c r="M7" s="72" t="s">
        <v>31</v>
      </c>
      <c r="N7" s="65"/>
    </row>
    <row r="8" spans="7:14" ht="20.25" customHeight="1">
      <c r="G8" s="17" t="s">
        <v>39</v>
      </c>
      <c r="H8" s="43"/>
      <c r="I8" s="17" t="s">
        <v>39</v>
      </c>
      <c r="J8" s="43"/>
      <c r="K8" s="17" t="s">
        <v>39</v>
      </c>
      <c r="L8" s="43"/>
      <c r="M8" s="17" t="s">
        <v>39</v>
      </c>
      <c r="N8" s="65"/>
    </row>
    <row r="9" spans="7:14" ht="20.25" customHeight="1">
      <c r="G9" s="100" t="s">
        <v>40</v>
      </c>
      <c r="H9" s="43"/>
      <c r="I9" s="100" t="s">
        <v>40</v>
      </c>
      <c r="J9" s="43"/>
      <c r="K9" s="100" t="s">
        <v>40</v>
      </c>
      <c r="L9" s="43"/>
      <c r="M9" s="100" t="s">
        <v>40</v>
      </c>
      <c r="N9" s="65"/>
    </row>
    <row r="10" spans="7:14" ht="20.25" customHeight="1">
      <c r="G10" s="2"/>
      <c r="I10" s="2"/>
      <c r="J10" s="42"/>
      <c r="K10" s="2"/>
      <c r="M10" s="2"/>
      <c r="N10" s="42"/>
    </row>
    <row r="11" spans="1:14" ht="20.25" customHeight="1">
      <c r="A11" s="7" t="s">
        <v>45</v>
      </c>
      <c r="B11" s="7"/>
      <c r="J11" s="66"/>
      <c r="K11" s="87"/>
      <c r="N11" s="66"/>
    </row>
    <row r="12" spans="1:14" ht="20.25" customHeight="1">
      <c r="A12" s="2" t="s">
        <v>80</v>
      </c>
      <c r="B12" s="7"/>
      <c r="G12" s="88">
        <f>'Page 3-6'!H160</f>
        <v>-4528</v>
      </c>
      <c r="H12" s="88"/>
      <c r="I12" s="88">
        <f>'Page 3-6'!J160</f>
        <v>-83932</v>
      </c>
      <c r="J12" s="88"/>
      <c r="K12" s="101">
        <f>'Page 3-6'!L160</f>
        <v>-6875</v>
      </c>
      <c r="L12" s="88"/>
      <c r="M12" s="88">
        <f>'Page 3-6'!N160</f>
        <v>-83402</v>
      </c>
      <c r="N12" s="66"/>
    </row>
    <row r="13" spans="1:14" ht="20.25" customHeight="1">
      <c r="A13" s="7" t="s">
        <v>148</v>
      </c>
      <c r="B13" s="7"/>
      <c r="G13" s="88"/>
      <c r="H13" s="88"/>
      <c r="I13" s="88"/>
      <c r="J13" s="81"/>
      <c r="K13" s="101"/>
      <c r="L13" s="88"/>
      <c r="M13" s="88"/>
      <c r="N13" s="81"/>
    </row>
    <row r="14" spans="1:14" ht="20.25" customHeight="1">
      <c r="A14" s="7" t="s">
        <v>156</v>
      </c>
      <c r="B14" s="7"/>
      <c r="G14" s="88"/>
      <c r="H14" s="88"/>
      <c r="I14" s="88"/>
      <c r="J14" s="81"/>
      <c r="K14" s="101"/>
      <c r="L14" s="88"/>
      <c r="M14" s="88"/>
      <c r="N14" s="81"/>
    </row>
    <row r="15" spans="1:14" ht="20.25" customHeight="1">
      <c r="A15" s="7" t="s">
        <v>98</v>
      </c>
      <c r="B15" s="7"/>
      <c r="G15" s="88"/>
      <c r="H15" s="88"/>
      <c r="I15" s="88"/>
      <c r="J15" s="81"/>
      <c r="K15" s="101"/>
      <c r="L15" s="88"/>
      <c r="M15" s="88"/>
      <c r="N15" s="81"/>
    </row>
    <row r="16" spans="2:14" ht="20.25" customHeight="1">
      <c r="B16" s="2" t="s">
        <v>55</v>
      </c>
      <c r="G16" s="88">
        <v>5107</v>
      </c>
      <c r="H16" s="88"/>
      <c r="I16" s="88">
        <v>4984</v>
      </c>
      <c r="J16" s="16"/>
      <c r="K16" s="101">
        <v>4647</v>
      </c>
      <c r="L16" s="88"/>
      <c r="M16" s="88">
        <v>4681</v>
      </c>
      <c r="N16" s="16"/>
    </row>
    <row r="17" spans="2:14" ht="20.25" customHeight="1">
      <c r="B17" s="2" t="s">
        <v>122</v>
      </c>
      <c r="G17" s="88">
        <v>-20152</v>
      </c>
      <c r="H17" s="88"/>
      <c r="I17" s="88">
        <v>0</v>
      </c>
      <c r="J17" s="16"/>
      <c r="K17" s="101">
        <v>-17993</v>
      </c>
      <c r="L17" s="88"/>
      <c r="M17" s="88">
        <v>0</v>
      </c>
      <c r="N17" s="16"/>
    </row>
    <row r="18" spans="2:14" ht="20.25" customHeight="1">
      <c r="B18" s="2" t="s">
        <v>155</v>
      </c>
      <c r="G18" s="88">
        <v>149</v>
      </c>
      <c r="H18" s="88"/>
      <c r="I18" s="88">
        <v>116711</v>
      </c>
      <c r="J18" s="16"/>
      <c r="K18" s="101">
        <v>0</v>
      </c>
      <c r="L18" s="88"/>
      <c r="M18" s="88">
        <v>116711</v>
      </c>
      <c r="N18" s="16"/>
    </row>
    <row r="19" spans="2:14" ht="20.25" customHeight="1">
      <c r="B19" s="2" t="s">
        <v>81</v>
      </c>
      <c r="G19" s="88">
        <v>471</v>
      </c>
      <c r="H19" s="88"/>
      <c r="I19" s="88">
        <v>471</v>
      </c>
      <c r="J19" s="16"/>
      <c r="K19" s="101">
        <v>471</v>
      </c>
      <c r="L19" s="88"/>
      <c r="M19" s="88">
        <v>471</v>
      </c>
      <c r="N19" s="16"/>
    </row>
    <row r="20" spans="2:14" ht="20.25" customHeight="1">
      <c r="B20" s="2" t="s">
        <v>150</v>
      </c>
      <c r="G20" s="88">
        <v>0</v>
      </c>
      <c r="H20" s="88"/>
      <c r="I20" s="88">
        <v>21</v>
      </c>
      <c r="J20" s="16"/>
      <c r="K20" s="88">
        <v>0</v>
      </c>
      <c r="L20" s="88"/>
      <c r="M20" s="88">
        <v>21</v>
      </c>
      <c r="N20" s="16"/>
    </row>
    <row r="21" spans="2:14" ht="20.25" customHeight="1">
      <c r="B21" s="2" t="s">
        <v>157</v>
      </c>
      <c r="G21" s="89">
        <v>5579</v>
      </c>
      <c r="H21" s="88"/>
      <c r="I21" s="89">
        <v>-797</v>
      </c>
      <c r="J21" s="16"/>
      <c r="K21" s="89">
        <v>5579</v>
      </c>
      <c r="L21" s="88"/>
      <c r="M21" s="89">
        <v>-797</v>
      </c>
      <c r="N21" s="16"/>
    </row>
    <row r="22" spans="1:14" ht="20.25" customHeight="1">
      <c r="A22" s="7" t="s">
        <v>151</v>
      </c>
      <c r="G22" s="50"/>
      <c r="H22" s="12"/>
      <c r="I22" s="50"/>
      <c r="J22" s="16"/>
      <c r="K22" s="50"/>
      <c r="L22" s="12"/>
      <c r="M22" s="50"/>
      <c r="N22" s="16"/>
    </row>
    <row r="23" spans="1:14" ht="20.25" customHeight="1">
      <c r="A23" s="7" t="s">
        <v>82</v>
      </c>
      <c r="G23" s="88">
        <f>SUM(G12:G22)</f>
        <v>-13374</v>
      </c>
      <c r="H23" s="88"/>
      <c r="I23" s="88">
        <f>SUM(I12:I22)</f>
        <v>37458</v>
      </c>
      <c r="J23" s="16"/>
      <c r="K23" s="88">
        <f>SUM(K12:K22)</f>
        <v>-14171</v>
      </c>
      <c r="L23" s="88"/>
      <c r="M23" s="88">
        <f>SUM(M12:M22)</f>
        <v>37685</v>
      </c>
      <c r="N23" s="16"/>
    </row>
    <row r="24" spans="7:14" ht="20.25" customHeight="1">
      <c r="G24" s="88"/>
      <c r="H24" s="88"/>
      <c r="I24" s="88"/>
      <c r="J24" s="16"/>
      <c r="K24" s="88"/>
      <c r="L24" s="88"/>
      <c r="M24" s="88"/>
      <c r="N24" s="16"/>
    </row>
    <row r="25" spans="1:14" ht="20.25" customHeight="1">
      <c r="A25" s="57" t="s">
        <v>32</v>
      </c>
      <c r="G25" s="88"/>
      <c r="H25" s="88"/>
      <c r="I25" s="88"/>
      <c r="J25" s="81"/>
      <c r="K25" s="88"/>
      <c r="L25" s="88"/>
      <c r="M25" s="88"/>
      <c r="N25" s="81"/>
    </row>
    <row r="26" spans="1:14" ht="20.25" customHeight="1">
      <c r="A26" s="57"/>
      <c r="B26" s="2" t="s">
        <v>46</v>
      </c>
      <c r="G26" s="88">
        <v>30979</v>
      </c>
      <c r="H26" s="88"/>
      <c r="I26" s="88">
        <v>-32831</v>
      </c>
      <c r="J26" s="81"/>
      <c r="K26" s="88">
        <v>24846</v>
      </c>
      <c r="L26" s="88"/>
      <c r="M26" s="88">
        <v>-36454</v>
      </c>
      <c r="N26" s="81"/>
    </row>
    <row r="27" spans="1:14" ht="20.25" customHeight="1">
      <c r="A27" s="57"/>
      <c r="B27" s="2" t="s">
        <v>106</v>
      </c>
      <c r="G27" s="88">
        <v>-195</v>
      </c>
      <c r="H27" s="88"/>
      <c r="I27" s="88">
        <v>-497</v>
      </c>
      <c r="J27" s="81"/>
      <c r="K27" s="88">
        <v>-130</v>
      </c>
      <c r="L27" s="88"/>
      <c r="M27" s="88">
        <v>-491</v>
      </c>
      <c r="N27" s="81"/>
    </row>
    <row r="28" spans="2:14" ht="20.25" customHeight="1">
      <c r="B28" s="2" t="s">
        <v>107</v>
      </c>
      <c r="G28" s="88">
        <v>1115</v>
      </c>
      <c r="H28" s="88"/>
      <c r="I28" s="88">
        <v>-77</v>
      </c>
      <c r="J28" s="24"/>
      <c r="K28" s="88">
        <v>1115</v>
      </c>
      <c r="L28" s="88"/>
      <c r="M28" s="88">
        <v>-77</v>
      </c>
      <c r="N28" s="24"/>
    </row>
    <row r="29" spans="2:14" ht="20.25" customHeight="1">
      <c r="B29" s="2" t="s">
        <v>50</v>
      </c>
      <c r="G29" s="88">
        <v>216</v>
      </c>
      <c r="H29" s="88"/>
      <c r="I29" s="88">
        <v>559</v>
      </c>
      <c r="J29" s="24"/>
      <c r="K29" s="88">
        <v>231</v>
      </c>
      <c r="L29" s="88"/>
      <c r="M29" s="88">
        <v>663</v>
      </c>
      <c r="N29" s="24"/>
    </row>
    <row r="30" spans="2:14" ht="20.25" customHeight="1">
      <c r="B30" s="2" t="s">
        <v>99</v>
      </c>
      <c r="G30" s="88">
        <v>2437</v>
      </c>
      <c r="H30" s="88"/>
      <c r="I30" s="88">
        <v>1725</v>
      </c>
      <c r="J30" s="24"/>
      <c r="K30" s="88">
        <v>2308</v>
      </c>
      <c r="L30" s="88"/>
      <c r="M30" s="88">
        <v>1706</v>
      </c>
      <c r="N30" s="24"/>
    </row>
    <row r="31" spans="7:14" ht="20.25" customHeight="1">
      <c r="G31" s="88"/>
      <c r="H31" s="88"/>
      <c r="I31" s="88"/>
      <c r="J31" s="24"/>
      <c r="K31" s="88"/>
      <c r="L31" s="88"/>
      <c r="M31" s="88"/>
      <c r="N31" s="24"/>
    </row>
    <row r="32" spans="1:14" ht="20.25" customHeight="1">
      <c r="A32" s="57" t="s">
        <v>34</v>
      </c>
      <c r="G32" s="88"/>
      <c r="H32" s="88"/>
      <c r="I32" s="88"/>
      <c r="J32" s="24"/>
      <c r="K32" s="88"/>
      <c r="L32" s="88"/>
      <c r="M32" s="88"/>
      <c r="N32" s="24"/>
    </row>
    <row r="33" spans="1:14" ht="20.25" customHeight="1">
      <c r="A33" s="57"/>
      <c r="B33" s="2" t="s">
        <v>65</v>
      </c>
      <c r="G33" s="88">
        <v>-12079</v>
      </c>
      <c r="H33" s="88"/>
      <c r="I33" s="88">
        <v>-1569</v>
      </c>
      <c r="J33" s="24"/>
      <c r="K33" s="88">
        <v>-11006</v>
      </c>
      <c r="L33" s="88"/>
      <c r="M33" s="88">
        <v>-2056</v>
      </c>
      <c r="N33" s="24"/>
    </row>
    <row r="34" spans="1:14" ht="20.25" customHeight="1">
      <c r="A34" s="57"/>
      <c r="B34" s="2" t="s">
        <v>66</v>
      </c>
      <c r="G34" s="88">
        <v>0</v>
      </c>
      <c r="H34" s="88"/>
      <c r="I34" s="88">
        <v>0</v>
      </c>
      <c r="J34" s="24"/>
      <c r="K34" s="88">
        <v>-315</v>
      </c>
      <c r="L34" s="88"/>
      <c r="M34" s="88">
        <v>-14</v>
      </c>
      <c r="N34" s="24"/>
    </row>
    <row r="35" spans="1:14" ht="20.25" customHeight="1">
      <c r="A35" s="57"/>
      <c r="B35" s="2" t="s">
        <v>69</v>
      </c>
      <c r="G35" s="88">
        <v>874</v>
      </c>
      <c r="H35" s="88"/>
      <c r="I35" s="88">
        <v>0</v>
      </c>
      <c r="J35" s="24"/>
      <c r="K35" s="88">
        <v>171</v>
      </c>
      <c r="L35" s="88"/>
      <c r="M35" s="88">
        <v>0</v>
      </c>
      <c r="N35" s="24"/>
    </row>
    <row r="36" spans="2:14" ht="20.25" customHeight="1">
      <c r="B36" s="2" t="s">
        <v>7</v>
      </c>
      <c r="G36" s="88">
        <v>-4825</v>
      </c>
      <c r="H36" s="88"/>
      <c r="I36" s="88">
        <v>1443</v>
      </c>
      <c r="J36" s="24"/>
      <c r="K36" s="88">
        <v>-4818</v>
      </c>
      <c r="L36" s="88"/>
      <c r="M36" s="88">
        <v>1414</v>
      </c>
      <c r="N36" s="24"/>
    </row>
    <row r="37" spans="2:14" ht="20.25" customHeight="1">
      <c r="B37" s="2" t="s">
        <v>72</v>
      </c>
      <c r="G37" s="88">
        <v>-279</v>
      </c>
      <c r="H37" s="88"/>
      <c r="I37" s="88">
        <v>-123</v>
      </c>
      <c r="J37" s="24"/>
      <c r="K37" s="88">
        <v>1</v>
      </c>
      <c r="L37" s="88"/>
      <c r="M37" s="88">
        <v>0</v>
      </c>
      <c r="N37" s="24"/>
    </row>
    <row r="38" spans="1:14" ht="20.25" customHeight="1">
      <c r="A38" s="7" t="s">
        <v>20</v>
      </c>
      <c r="G38" s="90">
        <f>SUM(G23:G37)</f>
        <v>4869</v>
      </c>
      <c r="H38" s="88"/>
      <c r="I38" s="90">
        <f>SUM(I23:I37)</f>
        <v>6088</v>
      </c>
      <c r="J38" s="82"/>
      <c r="K38" s="90">
        <f>SUM(K23:K37)</f>
        <v>-1768</v>
      </c>
      <c r="L38" s="88"/>
      <c r="M38" s="90">
        <f>SUM(M23:M37)</f>
        <v>2376</v>
      </c>
      <c r="N38" s="82"/>
    </row>
    <row r="39" spans="1:14" ht="20.25" customHeight="1">
      <c r="A39" s="7"/>
      <c r="J39" s="82"/>
      <c r="N39" s="82"/>
    </row>
    <row r="40" spans="1:14" ht="20.25" customHeight="1">
      <c r="A40" s="7"/>
      <c r="H40" s="12"/>
      <c r="I40" s="16"/>
      <c r="J40" s="82"/>
      <c r="L40" s="12"/>
      <c r="M40" s="16"/>
      <c r="N40" s="82"/>
    </row>
    <row r="41" spans="1:14" ht="20.25" customHeight="1">
      <c r="A41" s="7"/>
      <c r="H41" s="12"/>
      <c r="I41" s="16"/>
      <c r="J41" s="82"/>
      <c r="L41" s="12"/>
      <c r="M41" s="16"/>
      <c r="N41" s="82"/>
    </row>
    <row r="42" spans="1:14" ht="20.25" customHeight="1">
      <c r="A42" s="7"/>
      <c r="H42" s="12"/>
      <c r="I42" s="16"/>
      <c r="J42" s="82"/>
      <c r="L42" s="12"/>
      <c r="M42" s="16"/>
      <c r="N42" s="82"/>
    </row>
    <row r="43" spans="1:14" ht="20.25" customHeight="1">
      <c r="A43" s="7"/>
      <c r="H43" s="12"/>
      <c r="I43" s="16"/>
      <c r="J43" s="82"/>
      <c r="L43" s="12"/>
      <c r="M43" s="16"/>
      <c r="N43" s="82"/>
    </row>
    <row r="44" spans="1:14" ht="20.25" customHeight="1">
      <c r="A44" s="7"/>
      <c r="H44" s="12"/>
      <c r="I44" s="16"/>
      <c r="J44" s="82"/>
      <c r="L44" s="12"/>
      <c r="M44" s="16"/>
      <c r="N44" s="82"/>
    </row>
    <row r="45" spans="1:14" ht="20.25" customHeight="1">
      <c r="A45" s="7"/>
      <c r="H45" s="12"/>
      <c r="I45" s="16"/>
      <c r="J45" s="82"/>
      <c r="L45" s="12"/>
      <c r="M45" s="16"/>
      <c r="N45" s="82"/>
    </row>
    <row r="46" spans="1:14" ht="20.25" customHeight="1">
      <c r="A46" s="7"/>
      <c r="H46" s="12"/>
      <c r="I46" s="16"/>
      <c r="J46" s="82"/>
      <c r="L46" s="12"/>
      <c r="M46" s="16"/>
      <c r="N46" s="82"/>
    </row>
    <row r="47" spans="1:14" ht="20.25" customHeight="1">
      <c r="A47" s="5" t="s">
        <v>38</v>
      </c>
      <c r="B47" s="5"/>
      <c r="C47" s="5"/>
      <c r="D47" s="5"/>
      <c r="E47" s="5"/>
      <c r="F47" s="5"/>
      <c r="G47" s="18"/>
      <c r="H47" s="5"/>
      <c r="I47" s="18"/>
      <c r="J47" s="18"/>
      <c r="K47" s="18"/>
      <c r="L47" s="18"/>
      <c r="M47" s="18"/>
      <c r="N47" s="16"/>
    </row>
    <row r="48" spans="9:14" ht="20.25" customHeight="1">
      <c r="I48" s="17"/>
      <c r="J48" s="24"/>
      <c r="M48" s="17" t="s">
        <v>85</v>
      </c>
      <c r="N48" s="24"/>
    </row>
    <row r="49" spans="1:14" ht="20.25" customHeight="1">
      <c r="A49" s="1" t="s">
        <v>56</v>
      </c>
      <c r="C49" s="3"/>
      <c r="D49" s="3"/>
      <c r="E49" s="3"/>
      <c r="F49" s="3"/>
      <c r="G49" s="20"/>
      <c r="H49" s="3"/>
      <c r="I49" s="17"/>
      <c r="J49" s="69"/>
      <c r="K49" s="20"/>
      <c r="L49" s="3"/>
      <c r="M49" s="17"/>
      <c r="N49" s="69"/>
    </row>
    <row r="50" spans="1:14" ht="20.25" customHeight="1">
      <c r="A50" s="1" t="s">
        <v>86</v>
      </c>
      <c r="C50" s="3"/>
      <c r="D50" s="3"/>
      <c r="E50" s="3"/>
      <c r="F50" s="3"/>
      <c r="G50" s="20"/>
      <c r="H50" s="3"/>
      <c r="I50" s="17"/>
      <c r="J50" s="69"/>
      <c r="K50" s="20"/>
      <c r="L50" s="3"/>
      <c r="M50" s="17"/>
      <c r="N50" s="69"/>
    </row>
    <row r="51" spans="1:14" ht="20.25" customHeight="1">
      <c r="A51" s="4" t="s">
        <v>135</v>
      </c>
      <c r="B51" s="5"/>
      <c r="C51" s="6"/>
      <c r="D51" s="6"/>
      <c r="E51" s="6"/>
      <c r="F51" s="6"/>
      <c r="G51" s="21"/>
      <c r="H51" s="6"/>
      <c r="I51" s="21"/>
      <c r="J51" s="21"/>
      <c r="K51" s="21"/>
      <c r="L51" s="6"/>
      <c r="M51" s="21"/>
      <c r="N51" s="69"/>
    </row>
    <row r="52" spans="10:14" ht="20.25" customHeight="1">
      <c r="J52" s="16"/>
      <c r="N52" s="16"/>
    </row>
    <row r="53" spans="7:14" ht="20.25" customHeight="1">
      <c r="G53" s="21" t="s">
        <v>36</v>
      </c>
      <c r="H53" s="6"/>
      <c r="I53" s="21"/>
      <c r="J53" s="6"/>
      <c r="K53" s="21"/>
      <c r="L53" s="6"/>
      <c r="M53" s="21"/>
      <c r="N53" s="65"/>
    </row>
    <row r="54" spans="7:14" ht="20.25" customHeight="1">
      <c r="G54" s="104" t="s">
        <v>62</v>
      </c>
      <c r="H54" s="104"/>
      <c r="I54" s="104"/>
      <c r="J54" s="65"/>
      <c r="K54" s="104" t="s">
        <v>63</v>
      </c>
      <c r="L54" s="104"/>
      <c r="M54" s="104"/>
      <c r="N54" s="65"/>
    </row>
    <row r="55" spans="7:14" ht="20.25" customHeight="1">
      <c r="G55" s="98">
        <v>2006</v>
      </c>
      <c r="H55" s="43"/>
      <c r="I55" s="72" t="s">
        <v>31</v>
      </c>
      <c r="J55" s="43"/>
      <c r="K55" s="98">
        <v>2006</v>
      </c>
      <c r="L55" s="43"/>
      <c r="M55" s="72" t="s">
        <v>31</v>
      </c>
      <c r="N55" s="65"/>
    </row>
    <row r="56" spans="7:14" ht="20.25" customHeight="1">
      <c r="G56" s="17" t="s">
        <v>39</v>
      </c>
      <c r="H56" s="43"/>
      <c r="I56" s="17" t="s">
        <v>39</v>
      </c>
      <c r="J56" s="43"/>
      <c r="K56" s="17" t="s">
        <v>39</v>
      </c>
      <c r="L56" s="43"/>
      <c r="M56" s="17" t="s">
        <v>39</v>
      </c>
      <c r="N56" s="65"/>
    </row>
    <row r="57" spans="7:14" ht="20.25" customHeight="1">
      <c r="G57" s="100" t="s">
        <v>40</v>
      </c>
      <c r="H57" s="43"/>
      <c r="I57" s="100" t="s">
        <v>40</v>
      </c>
      <c r="J57" s="43"/>
      <c r="K57" s="100" t="s">
        <v>40</v>
      </c>
      <c r="L57" s="43"/>
      <c r="M57" s="100" t="s">
        <v>40</v>
      </c>
      <c r="N57" s="65"/>
    </row>
    <row r="58" spans="9:14" ht="20.25" customHeight="1">
      <c r="I58" s="62"/>
      <c r="J58" s="80"/>
      <c r="M58" s="62"/>
      <c r="N58" s="80"/>
    </row>
    <row r="59" spans="1:14" ht="20.25" customHeight="1">
      <c r="A59" s="7" t="s">
        <v>21</v>
      </c>
      <c r="J59" s="82"/>
      <c r="N59" s="82"/>
    </row>
    <row r="60" spans="1:14" ht="20.25" customHeight="1">
      <c r="A60" s="7"/>
      <c r="B60" s="2" t="s">
        <v>84</v>
      </c>
      <c r="G60" s="13">
        <v>0</v>
      </c>
      <c r="I60" s="13">
        <v>0</v>
      </c>
      <c r="J60" s="82"/>
      <c r="K60" s="87">
        <v>4200</v>
      </c>
      <c r="M60" s="13">
        <v>3300</v>
      </c>
      <c r="N60" s="82"/>
    </row>
    <row r="61" spans="1:14" ht="20.25" customHeight="1">
      <c r="A61" s="7"/>
      <c r="B61" s="2" t="s">
        <v>100</v>
      </c>
      <c r="G61" s="88">
        <v>-280</v>
      </c>
      <c r="I61" s="88">
        <v>-4264</v>
      </c>
      <c r="J61" s="82"/>
      <c r="K61" s="101">
        <v>-236</v>
      </c>
      <c r="M61" s="88">
        <v>-3958</v>
      </c>
      <c r="N61" s="82"/>
    </row>
    <row r="62" spans="1:14" ht="20.25" customHeight="1">
      <c r="A62" s="7"/>
      <c r="B62" s="2" t="s">
        <v>101</v>
      </c>
      <c r="G62" s="13">
        <v>4</v>
      </c>
      <c r="I62" s="13">
        <v>26</v>
      </c>
      <c r="J62" s="82"/>
      <c r="K62" s="87">
        <v>4</v>
      </c>
      <c r="M62" s="13">
        <v>26</v>
      </c>
      <c r="N62" s="82"/>
    </row>
    <row r="63" spans="1:14" ht="20.25" customHeight="1" hidden="1">
      <c r="A63" s="7"/>
      <c r="B63" s="2" t="s">
        <v>132</v>
      </c>
      <c r="G63" s="92"/>
      <c r="H63" s="92"/>
      <c r="I63" s="92"/>
      <c r="J63" s="82"/>
      <c r="K63" s="102"/>
      <c r="L63" s="92"/>
      <c r="M63" s="92"/>
      <c r="N63" s="82"/>
    </row>
    <row r="64" spans="1:14" ht="20.25" customHeight="1">
      <c r="A64" s="7"/>
      <c r="B64" s="2" t="s">
        <v>142</v>
      </c>
      <c r="G64" s="89">
        <v>0</v>
      </c>
      <c r="H64" s="92"/>
      <c r="I64" s="89">
        <v>-2576</v>
      </c>
      <c r="J64" s="82"/>
      <c r="K64" s="103">
        <v>0</v>
      </c>
      <c r="L64" s="92"/>
      <c r="M64" s="89">
        <v>-2576</v>
      </c>
      <c r="N64" s="82"/>
    </row>
    <row r="65" spans="1:14" ht="20.25" customHeight="1">
      <c r="A65" s="7" t="s">
        <v>22</v>
      </c>
      <c r="G65" s="89">
        <f>SUM(G60:G64)</f>
        <v>-276</v>
      </c>
      <c r="H65" s="88">
        <f>SUM(H32:H63)</f>
        <v>0</v>
      </c>
      <c r="I65" s="89">
        <f>SUM(I60:I64)</f>
        <v>-6814</v>
      </c>
      <c r="J65" s="82"/>
      <c r="K65" s="103">
        <f>SUM(K60:K64)</f>
        <v>3968</v>
      </c>
      <c r="L65" s="88">
        <f>SUM(L32:L63)</f>
        <v>0</v>
      </c>
      <c r="M65" s="89">
        <f>SUM(M60:M64)</f>
        <v>-3208</v>
      </c>
      <c r="N65" s="82"/>
    </row>
    <row r="66" spans="1:14" ht="20.25" customHeight="1">
      <c r="A66" s="7"/>
      <c r="G66" s="92"/>
      <c r="H66" s="88"/>
      <c r="I66" s="92"/>
      <c r="J66" s="82"/>
      <c r="K66" s="102"/>
      <c r="L66" s="88"/>
      <c r="M66" s="92"/>
      <c r="N66" s="82"/>
    </row>
    <row r="67" spans="1:14" ht="20.25" customHeight="1">
      <c r="A67" s="7" t="s">
        <v>23</v>
      </c>
      <c r="B67" s="7"/>
      <c r="J67" s="26"/>
      <c r="K67" s="87"/>
      <c r="N67" s="26"/>
    </row>
    <row r="68" spans="2:14" ht="20.25" customHeight="1">
      <c r="B68" s="2" t="s">
        <v>114</v>
      </c>
      <c r="G68" s="88">
        <v>-2636</v>
      </c>
      <c r="H68" s="88"/>
      <c r="I68" s="88">
        <v>-43</v>
      </c>
      <c r="J68" s="26"/>
      <c r="K68" s="101">
        <v>38</v>
      </c>
      <c r="L68" s="88"/>
      <c r="M68" s="88">
        <v>-44</v>
      </c>
      <c r="N68" s="26"/>
    </row>
    <row r="69" spans="2:14" ht="20.25" customHeight="1">
      <c r="B69" s="2" t="s">
        <v>115</v>
      </c>
      <c r="G69" s="88">
        <v>296</v>
      </c>
      <c r="H69" s="88"/>
      <c r="I69" s="88">
        <v>297</v>
      </c>
      <c r="J69" s="26"/>
      <c r="K69" s="101">
        <v>296</v>
      </c>
      <c r="L69" s="88"/>
      <c r="M69" s="88">
        <v>297</v>
      </c>
      <c r="N69" s="26"/>
    </row>
    <row r="70" spans="2:14" ht="20.25" customHeight="1">
      <c r="B70" s="2" t="s">
        <v>116</v>
      </c>
      <c r="G70" s="88">
        <v>-1612</v>
      </c>
      <c r="H70" s="88"/>
      <c r="I70" s="88">
        <v>-1533</v>
      </c>
      <c r="J70" s="26"/>
      <c r="K70" s="101">
        <v>-1612</v>
      </c>
      <c r="L70" s="88"/>
      <c r="M70" s="88">
        <v>-1533</v>
      </c>
      <c r="N70" s="26"/>
    </row>
    <row r="71" spans="2:14" ht="20.25" customHeight="1">
      <c r="B71" s="2" t="s">
        <v>117</v>
      </c>
      <c r="G71" s="88">
        <v>0</v>
      </c>
      <c r="H71" s="88"/>
      <c r="I71" s="88">
        <v>1234</v>
      </c>
      <c r="J71" s="26"/>
      <c r="K71" s="101">
        <v>0</v>
      </c>
      <c r="L71" s="88"/>
      <c r="M71" s="88">
        <v>1234</v>
      </c>
      <c r="N71" s="26"/>
    </row>
    <row r="72" spans="2:14" ht="20.25" customHeight="1">
      <c r="B72" s="2" t="s">
        <v>118</v>
      </c>
      <c r="G72" s="88"/>
      <c r="H72" s="88"/>
      <c r="I72" s="88"/>
      <c r="J72" s="26"/>
      <c r="K72" s="88"/>
      <c r="L72" s="88"/>
      <c r="M72" s="88"/>
      <c r="N72" s="26"/>
    </row>
    <row r="73" spans="2:14" ht="20.25" customHeight="1">
      <c r="B73" s="2" t="s">
        <v>103</v>
      </c>
      <c r="G73" s="88">
        <v>-17500</v>
      </c>
      <c r="H73" s="88"/>
      <c r="I73" s="88">
        <v>140000</v>
      </c>
      <c r="J73" s="26"/>
      <c r="K73" s="88">
        <v>-17500</v>
      </c>
      <c r="L73" s="88"/>
      <c r="M73" s="88">
        <v>140000</v>
      </c>
      <c r="N73" s="26"/>
    </row>
    <row r="74" spans="1:14" ht="20.25" customHeight="1">
      <c r="A74" s="7" t="s">
        <v>102</v>
      </c>
      <c r="G74" s="90">
        <f>SUM(G68:G73)</f>
        <v>-21452</v>
      </c>
      <c r="H74" s="88"/>
      <c r="I74" s="90">
        <f>SUM(I68:I73)</f>
        <v>139955</v>
      </c>
      <c r="J74" s="26"/>
      <c r="K74" s="90">
        <f>SUM(K68:K73)</f>
        <v>-18778</v>
      </c>
      <c r="L74" s="88"/>
      <c r="M74" s="90">
        <f>SUM(M68:M73)</f>
        <v>139954</v>
      </c>
      <c r="N74" s="26"/>
    </row>
    <row r="75" spans="10:14" ht="20.25" customHeight="1">
      <c r="J75" s="83"/>
      <c r="N75" s="83"/>
    </row>
    <row r="76" spans="1:14" ht="20.25" customHeight="1">
      <c r="A76" s="2" t="s">
        <v>48</v>
      </c>
      <c r="G76" s="88">
        <f>G38+G65+G74</f>
        <v>-16859</v>
      </c>
      <c r="H76" s="88"/>
      <c r="I76" s="88">
        <f>I38+I65+I74</f>
        <v>139229</v>
      </c>
      <c r="J76" s="26"/>
      <c r="K76" s="88">
        <f>K38+K65+K74</f>
        <v>-16578</v>
      </c>
      <c r="L76" s="88"/>
      <c r="M76" s="88">
        <f>M38+M65+M74</f>
        <v>139122</v>
      </c>
      <c r="N76" s="26"/>
    </row>
    <row r="77" spans="1:14" ht="20.25" customHeight="1">
      <c r="A77" s="2" t="s">
        <v>51</v>
      </c>
      <c r="G77" s="88">
        <v>28138</v>
      </c>
      <c r="H77" s="88"/>
      <c r="I77" s="88">
        <v>19176</v>
      </c>
      <c r="J77" s="83"/>
      <c r="K77" s="88">
        <v>26064</v>
      </c>
      <c r="L77" s="88"/>
      <c r="M77" s="88">
        <v>18605</v>
      </c>
      <c r="N77" s="83"/>
    </row>
    <row r="78" spans="1:14" ht="20.25" customHeight="1" thickBot="1">
      <c r="A78" s="7" t="s">
        <v>54</v>
      </c>
      <c r="G78" s="91">
        <f>SUM(G76:G77)</f>
        <v>11279</v>
      </c>
      <c r="H78" s="88"/>
      <c r="I78" s="91">
        <f>SUM(I76:I77)</f>
        <v>158405</v>
      </c>
      <c r="J78" s="83"/>
      <c r="K78" s="91">
        <f>SUM(K76:K77)</f>
        <v>9486</v>
      </c>
      <c r="L78" s="88"/>
      <c r="M78" s="91">
        <f>SUM(M76:M77)</f>
        <v>157727</v>
      </c>
      <c r="N78" s="83"/>
    </row>
    <row r="79" spans="10:14" ht="20.25" customHeight="1" thickTop="1">
      <c r="J79" s="83"/>
      <c r="N79" s="83"/>
    </row>
    <row r="80" spans="10:14" ht="20.25" customHeight="1">
      <c r="J80" s="81"/>
      <c r="N80" s="81"/>
    </row>
    <row r="81" spans="1:14" ht="20.25" customHeight="1">
      <c r="A81" s="7" t="s">
        <v>47</v>
      </c>
      <c r="J81" s="82"/>
      <c r="N81" s="82"/>
    </row>
    <row r="82" spans="2:14" ht="20.25" customHeight="1">
      <c r="B82" s="2" t="s">
        <v>111</v>
      </c>
      <c r="C82" s="2" t="s">
        <v>112</v>
      </c>
      <c r="J82" s="82"/>
      <c r="N82" s="82"/>
    </row>
    <row r="83" spans="1:14" ht="20.25" customHeight="1">
      <c r="A83" s="7"/>
      <c r="C83" s="2" t="s">
        <v>125</v>
      </c>
      <c r="G83" s="13">
        <v>0</v>
      </c>
      <c r="I83" s="13">
        <v>497479</v>
      </c>
      <c r="J83" s="82"/>
      <c r="K83" s="13">
        <v>0</v>
      </c>
      <c r="M83" s="13">
        <v>497479</v>
      </c>
      <c r="N83" s="82"/>
    </row>
    <row r="84" spans="3:13" ht="20.25" customHeight="1">
      <c r="C84" s="2" t="s">
        <v>104</v>
      </c>
      <c r="G84" s="13">
        <v>0</v>
      </c>
      <c r="I84" s="13">
        <v>20956</v>
      </c>
      <c r="J84" s="82"/>
      <c r="K84" s="13">
        <v>0</v>
      </c>
      <c r="M84" s="13">
        <v>20956</v>
      </c>
    </row>
    <row r="85" spans="3:13" ht="20.25" customHeight="1">
      <c r="C85" s="2" t="s">
        <v>126</v>
      </c>
      <c r="G85" s="13">
        <v>0</v>
      </c>
      <c r="I85" s="13">
        <v>593979</v>
      </c>
      <c r="J85" s="82"/>
      <c r="K85" s="13">
        <v>0</v>
      </c>
      <c r="M85" s="13">
        <v>593979</v>
      </c>
    </row>
    <row r="86" spans="3:13" ht="20.25" customHeight="1">
      <c r="C86" s="2" t="s">
        <v>105</v>
      </c>
      <c r="G86" s="13">
        <v>0</v>
      </c>
      <c r="I86" s="88">
        <v>382395</v>
      </c>
      <c r="K86" s="13">
        <v>0</v>
      </c>
      <c r="M86" s="88">
        <v>382395</v>
      </c>
    </row>
    <row r="87" spans="3:14" ht="20.25" customHeight="1">
      <c r="C87" s="2" t="s">
        <v>158</v>
      </c>
      <c r="G87" s="88">
        <v>-200</v>
      </c>
      <c r="I87" s="13">
        <v>0</v>
      </c>
      <c r="J87" s="81"/>
      <c r="K87" s="88">
        <v>-200</v>
      </c>
      <c r="M87" s="13">
        <v>0</v>
      </c>
      <c r="N87" s="81"/>
    </row>
    <row r="88" spans="2:13" ht="20.25" customHeight="1">
      <c r="B88" s="2" t="s">
        <v>113</v>
      </c>
      <c r="C88" s="2" t="s">
        <v>127</v>
      </c>
      <c r="I88" s="88"/>
      <c r="M88" s="88"/>
    </row>
    <row r="89" spans="3:13" ht="20.25" customHeight="1">
      <c r="C89" s="2" t="s">
        <v>53</v>
      </c>
      <c r="G89" s="13">
        <v>68</v>
      </c>
      <c r="I89" s="13">
        <v>3332</v>
      </c>
      <c r="K89" s="13">
        <v>0</v>
      </c>
      <c r="M89" s="13">
        <v>1619</v>
      </c>
    </row>
    <row r="90" spans="3:13" ht="20.25" customHeight="1">
      <c r="C90" s="2" t="s">
        <v>52</v>
      </c>
      <c r="G90" s="13">
        <v>3940</v>
      </c>
      <c r="I90" s="13">
        <v>3279</v>
      </c>
      <c r="K90" s="13">
        <v>3435</v>
      </c>
      <c r="M90" s="13">
        <v>3209</v>
      </c>
    </row>
    <row r="92" spans="10:14" ht="20.25" customHeight="1">
      <c r="J92" s="81"/>
      <c r="N92" s="81"/>
    </row>
    <row r="93" spans="10:14" ht="20.25" customHeight="1">
      <c r="J93" s="81"/>
      <c r="N93" s="81"/>
    </row>
    <row r="94" spans="10:14" ht="20.25" customHeight="1">
      <c r="J94" s="81"/>
      <c r="N94" s="81"/>
    </row>
    <row r="95" spans="10:14" ht="20.25" customHeight="1">
      <c r="J95" s="81"/>
      <c r="N95" s="81"/>
    </row>
    <row r="96" spans="1:14" ht="20.25" customHeight="1">
      <c r="A96" s="5" t="s">
        <v>38</v>
      </c>
      <c r="B96" s="5"/>
      <c r="C96" s="5"/>
      <c r="D96" s="5"/>
      <c r="E96" s="5"/>
      <c r="F96" s="5"/>
      <c r="G96" s="18"/>
      <c r="H96" s="5"/>
      <c r="I96" s="18"/>
      <c r="J96" s="18"/>
      <c r="K96" s="18"/>
      <c r="L96" s="5"/>
      <c r="M96" s="18"/>
      <c r="N96" s="16"/>
    </row>
    <row r="97" spans="9:14" ht="20.25" customHeight="1">
      <c r="I97" s="17"/>
      <c r="J97" s="24"/>
      <c r="M97" s="17" t="s">
        <v>143</v>
      </c>
      <c r="N97" s="24"/>
    </row>
  </sheetData>
  <mergeCells count="4">
    <mergeCell ref="G6:I6"/>
    <mergeCell ref="K6:M6"/>
    <mergeCell ref="G54:I54"/>
    <mergeCell ref="K54:M54"/>
  </mergeCells>
  <printOptions horizontalCentered="1"/>
  <pageMargins left="0.5905511811023623" right="0.3937007874015748" top="0.7874015748031497" bottom="0.35433070866141736" header="0.5118110236220472" footer="0.35433070866141736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RSM Nelson Wheeler Audit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Nittaya Janesri</dc:creator>
  <cp:keywords/>
  <dc:description/>
  <cp:lastModifiedBy>James Francis Chicano</cp:lastModifiedBy>
  <cp:lastPrinted>2006-08-10T08:08:24Z</cp:lastPrinted>
  <dcterms:created xsi:type="dcterms:W3CDTF">2004-07-29T22:48:43Z</dcterms:created>
  <dcterms:modified xsi:type="dcterms:W3CDTF">2006-08-12T03:46:58Z</dcterms:modified>
  <cp:category/>
  <cp:version/>
  <cp:contentType/>
  <cp:contentStatus/>
</cp:coreProperties>
</file>