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'Consol_BS'!$A$1:$E$53</definedName>
    <definedName name="_xlnm.Print_Area" localSheetId="3">'Consol_EQ'!$A$1:$H$43</definedName>
    <definedName name="_xlnm.Print_Area" localSheetId="0">'Consol_PL'!$A$1:$H$51</definedName>
  </definedNames>
  <calcPr fullCalcOnLoad="1"/>
</workbook>
</file>

<file path=xl/sharedStrings.xml><?xml version="1.0" encoding="utf-8"?>
<sst xmlns="http://schemas.openxmlformats.org/spreadsheetml/2006/main" count="194" uniqueCount="139">
  <si>
    <t>CURRENT</t>
  </si>
  <si>
    <t>COMPARATIVE</t>
  </si>
  <si>
    <t>QTR ENDED</t>
  </si>
  <si>
    <t>CUMULATIVE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</si>
  <si>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</si>
  <si>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</si>
  <si>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</si>
  <si>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</si>
  <si>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</si>
  <si>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</si>
  <si>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</si>
  <si>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</si>
  <si>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Earnings Per Share (EPS)</t>
  </si>
  <si>
    <t>BASIC</t>
  </si>
  <si>
    <t>DILUTED</t>
  </si>
  <si>
    <t>n/a</t>
  </si>
  <si>
    <t>The Condensed Consolidated Income Statements should be read in conjunction with the Annual Financial</t>
  </si>
  <si>
    <t>RM'000</t>
  </si>
  <si>
    <t>As at</t>
  </si>
  <si>
    <t>Property, Plant and Equipment</t>
  </si>
  <si>
    <t>Intangible assets</t>
  </si>
  <si>
    <t>Investments in Associates and Joint Ventures</t>
  </si>
  <si>
    <t>Other Investments</t>
  </si>
  <si>
    <t>Current Assets</t>
  </si>
  <si>
    <t>Inventories</t>
  </si>
  <si>
    <t>Cash &amp; Cash Equivalents</t>
  </si>
  <si>
    <t>Current Liabilities</t>
  </si>
  <si>
    <t>Trade and Other Creditors</t>
  </si>
  <si>
    <t>Overdraft and Short-term Borrowings</t>
  </si>
  <si>
    <t>Taxation</t>
  </si>
  <si>
    <t>Net Current Assets/(Liabilities)</t>
  </si>
  <si>
    <t>Total Assets</t>
  </si>
  <si>
    <t>Share Capital</t>
  </si>
  <si>
    <t>Share Premium</t>
  </si>
  <si>
    <t>Revaluation Reserve</t>
  </si>
  <si>
    <t>Shareholders Fund/(Deficit)</t>
  </si>
  <si>
    <t>Minority Interest</t>
  </si>
  <si>
    <t>Long-term Liabilities</t>
  </si>
  <si>
    <t>Borrowings</t>
  </si>
  <si>
    <t>Deferred Taxation</t>
  </si>
  <si>
    <t>The Condensed Consolidated Balance Sheets should be read in conjunction with the Annual Financial Report</t>
  </si>
  <si>
    <t>CASH FLOWS FROM OPERATING ACTIVITIES</t>
  </si>
  <si>
    <t>Adjustments for:</t>
  </si>
  <si>
    <t>Interest expense</t>
  </si>
  <si>
    <t>Property, plant &amp; equipment:</t>
  </si>
  <si>
    <t xml:space="preserve">  - depreciation</t>
  </si>
  <si>
    <t xml:space="preserve">  - (gain)/loss on disposal</t>
  </si>
  <si>
    <t>Net movement in working capital:</t>
  </si>
  <si>
    <t>Cash flow generated/(utilised) from/(in)operations</t>
  </si>
  <si>
    <t>Interest paid</t>
  </si>
  <si>
    <t>Net operating cash flow</t>
  </si>
  <si>
    <t>CASH FLOWS FROM INVESTING ACTIVITIES</t>
  </si>
  <si>
    <t>Payments for property, plant and equipment</t>
  </si>
  <si>
    <t>Proceeds from disposal of property, plant and equipment</t>
  </si>
  <si>
    <t>Net investing cash flow</t>
  </si>
  <si>
    <t>CASH FLOWS FROM FINANCING ACTIVITIES</t>
  </si>
  <si>
    <t>Drawdown of term loan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</si>
  <si>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</si>
  <si>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</si>
  <si>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</si>
  <si>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</si>
  <si>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</si>
  <si>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Bank overdraft</t>
  </si>
  <si>
    <t>The Condensed Consolidated Cash Flow Statements should be read in conjunction with the Annual Financial</t>
  </si>
  <si>
    <t>Cash and cash equivalents at beginning of financial period</t>
  </si>
  <si>
    <t>Non-Distributable</t>
  </si>
  <si>
    <t>Distributable</t>
  </si>
  <si>
    <t>SHARE</t>
  </si>
  <si>
    <t>REVALUATION</t>
  </si>
  <si>
    <t>MERGER</t>
  </si>
  <si>
    <t>RETAINED</t>
  </si>
  <si>
    <t>TOTAL</t>
  </si>
  <si>
    <t>CAPITAL</t>
  </si>
  <si>
    <t>PREMIUM</t>
  </si>
  <si>
    <t>RESERVES</t>
  </si>
  <si>
    <t>RESERVE</t>
  </si>
  <si>
    <t>PROFIT</t>
  </si>
  <si>
    <t>Balance at Beginning of year</t>
  </si>
  <si>
    <t>Movement during the period</t>
  </si>
  <si>
    <t>(Cumulative)</t>
  </si>
  <si>
    <t>Balance at end of period</t>
  </si>
  <si>
    <t xml:space="preserve">RETAINED </t>
  </si>
  <si>
    <t>The Condensed Consolidated Statements of Equity should be read in conjunction with the Annual Financial Report for the</t>
  </si>
  <si>
    <t>Net Tangible Assets Per Share (NTA)</t>
  </si>
  <si>
    <t>Minority interest</t>
  </si>
  <si>
    <t>Trade and other receivable</t>
  </si>
  <si>
    <t>Receivable</t>
  </si>
  <si>
    <t>Payable</t>
  </si>
  <si>
    <t>Deposit with a licensed bank</t>
  </si>
  <si>
    <t>CONDENSED CONSOLIDATED INCOME STATEMENTS</t>
  </si>
  <si>
    <t>UNAUDITED</t>
  </si>
  <si>
    <t xml:space="preserve">CONDENSED CONSOLIDATED BALANCE SHEETS </t>
  </si>
  <si>
    <t>(Unaudited)</t>
  </si>
  <si>
    <t xml:space="preserve">CONDENSED CONSOLIDATED CASH FLOW STATEMENTS </t>
  </si>
  <si>
    <t xml:space="preserve">   - written off</t>
  </si>
  <si>
    <t>Goodwill on consolidation</t>
  </si>
  <si>
    <t>CONDENSED CONSOLIDATED STATEMENTS OF CHANGES IN EQUITY</t>
  </si>
  <si>
    <t>(Audited)</t>
  </si>
  <si>
    <t>PROFIT/(LOSS) FROM OPERATIONS</t>
  </si>
  <si>
    <t>Repayments of term loan</t>
  </si>
  <si>
    <t>(At 1st January 2004)</t>
  </si>
  <si>
    <t>Retained Profit / (Accumulated Losses)</t>
  </si>
  <si>
    <t>Merger Reserve /(Losses)</t>
  </si>
  <si>
    <t>Drawdown of short term borrowings</t>
  </si>
  <si>
    <t>Repayments of  short term borrowings</t>
  </si>
  <si>
    <t>(cumulative)</t>
  </si>
  <si>
    <t>12 months ended</t>
  </si>
  <si>
    <t>31st Dec</t>
  </si>
  <si>
    <t>(At 1st January 2005)</t>
  </si>
  <si>
    <t>year ended 31st December 2004.</t>
  </si>
  <si>
    <t>31st  December 2004</t>
  </si>
  <si>
    <t>for the year ended 31st December 2004.</t>
  </si>
  <si>
    <t>Report for the year ended 31st December 2004.</t>
  </si>
  <si>
    <t>Interest income</t>
  </si>
  <si>
    <t>Allowance for doubful debts</t>
  </si>
  <si>
    <t>Loss on fire</t>
  </si>
  <si>
    <t>Bad debts</t>
  </si>
  <si>
    <t>Taxation paid</t>
  </si>
  <si>
    <t>FOR THE QUARTER ENDED 30TH JUNE 2005</t>
  </si>
  <si>
    <t>30TH JUNE</t>
  </si>
  <si>
    <t>6 MONTHS</t>
  </si>
  <si>
    <t>AS AT 30TH JUNE 2005</t>
  </si>
  <si>
    <t>30th June 2005</t>
  </si>
  <si>
    <t>6 months ended</t>
  </si>
  <si>
    <t>30th Jun</t>
  </si>
  <si>
    <t>6  months Quarter ended</t>
  </si>
  <si>
    <t>(At 30th June 2005)</t>
  </si>
  <si>
    <t>6 months Quarter ended</t>
  </si>
  <si>
    <t>PROFIT /(LOSS)  BEFORE TAX</t>
  </si>
  <si>
    <t>PROFIT / (LOSS) AFTER TAX</t>
  </si>
  <si>
    <t>NET PROFIT / (LOSS)  FOR THE PERIOD</t>
  </si>
  <si>
    <t>Profit / (Loss)  for the period</t>
  </si>
  <si>
    <t xml:space="preserve"> Reserve</t>
  </si>
  <si>
    <t xml:space="preserve"> Prior year adjustment</t>
  </si>
  <si>
    <t>PRIOR YEAR</t>
  </si>
  <si>
    <t>ADJUSTMENT</t>
  </si>
  <si>
    <t>.</t>
  </si>
  <si>
    <t xml:space="preserve">  Prior year depreciation adjustment</t>
  </si>
  <si>
    <t>EXTRAORDINARY ITEM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</si>
</sst>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_);_(@_)"/>
    <numFmt numFmtId="165" formatCode="_(* #,##0.0_);_(* \(#,##0.0\);_(* &quot;-&quot;_);_(@_)"/>
    <numFmt numFmtId="166" formatCode="_(* #,##0.00_);_(* \(#,##0.00\);_(* &quot;-&quot;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9"/>
      <color indexed="10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9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40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40" fontId="0" fillId="0" borderId="4" xfId="0" applyNumberFormat="1" applyFont="1" applyBorder="1" applyAlignment="1">
      <alignment/>
    </xf>
    <xf numFmtId="38" fontId="0" fillId="0" borderId="5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6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7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4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8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right"/>
    </xf>
    <xf numFmtId="41" fontId="1" fillId="0" borderId="5" xfId="0" applyNumberFormat="1" applyFont="1" applyBorder="1" applyAlignment="1">
      <alignment horizontal="right"/>
    </xf>
    <xf numFmtId="41" fontId="1" fillId="0" borderId="6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9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center"/>
    </xf>
    <xf numFmtId="41" fontId="0" fillId="0" borderId="13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38" fontId="0" fillId="0" borderId="9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38" fontId="3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38" fontId="1" fillId="0" borderId="9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38" fontId="1" fillId="0" borderId="5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 quotePrefix="1">
      <alignment/>
    </xf>
    <xf numFmtId="38" fontId="0" fillId="0" borderId="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40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41" fontId="1" fillId="0" borderId="1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A1">
      <selection activeCell="A37" sqref="A37"/>
    </sheetView>
  </sheetViews>
  <sheetFormatPr defaultColWidth="9.140625" defaultRowHeight="14.25"/>
  <cols>
    <col min="1" max="1" width="30.57421875" style="0" customWidth="1"/>
    <col min="2" max="2" width="11.421875" style="0" bestFit="1" customWidth="1"/>
    <col min="3" max="3" width="2.7109375" style="0" customWidth="1"/>
    <col min="4" max="4" width="14.8515625" style="0" bestFit="1" customWidth="1"/>
    <col min="5" max="5" width="2.7109375" style="0" customWidth="1"/>
    <col min="6" max="6" width="13.140625" style="0" bestFit="1" customWidth="1"/>
    <col min="7" max="7" width="2.7109375" style="0" customWidth="1"/>
    <col min="8" max="8" width="15.140625" style="0" customWidth="1"/>
  </cols>
  <sheetData>
    <row r="1" spans="1:8" ht="14.25">
      <c r="A1" s="1" t="s">
        <v>89</v>
      </c>
      <c r="B1" s="2"/>
      <c r="C1" s="2"/>
      <c r="D1" s="2"/>
      <c r="E1" s="2"/>
      <c r="F1" s="2"/>
      <c r="G1" s="2"/>
      <c r="H1" s="2"/>
    </row>
    <row r="2" spans="1:8" ht="14.25">
      <c r="A2" s="1" t="s">
        <v>118</v>
      </c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4.25">
      <c r="A4" s="3"/>
      <c r="B4" s="2"/>
      <c r="C4" s="2"/>
      <c r="D4" s="2"/>
      <c r="E4" s="2"/>
      <c r="F4" s="2"/>
      <c r="G4" s="2"/>
      <c r="H4" s="2"/>
    </row>
    <row r="5" spans="1:8" ht="14.25">
      <c r="A5" s="2"/>
      <c r="B5" s="97" t="s">
        <v>90</v>
      </c>
      <c r="C5" s="98"/>
      <c r="D5" s="98"/>
      <c r="E5" s="98"/>
      <c r="F5" s="98"/>
      <c r="G5" s="98"/>
      <c r="H5" s="99"/>
    </row>
    <row r="6" spans="1:8" ht="14.25">
      <c r="A6" s="2"/>
      <c r="B6" s="4">
        <v>2005</v>
      </c>
      <c r="C6" s="4"/>
      <c r="D6" s="4">
        <v>2004</v>
      </c>
      <c r="E6" s="4"/>
      <c r="F6" s="4">
        <v>2005</v>
      </c>
      <c r="G6" s="4"/>
      <c r="H6" s="4">
        <v>2004</v>
      </c>
    </row>
    <row r="7" spans="1:8" ht="14.25">
      <c r="A7" s="2"/>
      <c r="B7" s="5" t="s">
        <v>0</v>
      </c>
      <c r="C7" s="5"/>
      <c r="D7" s="5" t="s">
        <v>1</v>
      </c>
      <c r="E7" s="5"/>
      <c r="F7" s="5" t="s">
        <v>120</v>
      </c>
      <c r="G7" s="5"/>
      <c r="H7" s="5" t="s">
        <v>120</v>
      </c>
    </row>
    <row r="8" spans="1:8" ht="14.25">
      <c r="A8" s="2"/>
      <c r="B8" s="5" t="s">
        <v>2</v>
      </c>
      <c r="C8" s="5"/>
      <c r="D8" s="5" t="s">
        <v>2</v>
      </c>
      <c r="E8" s="5"/>
      <c r="F8" s="5" t="s">
        <v>3</v>
      </c>
      <c r="G8" s="5"/>
      <c r="H8" s="5" t="s">
        <v>3</v>
      </c>
    </row>
    <row r="9" spans="1:8" ht="14.25">
      <c r="A9" s="2"/>
      <c r="B9" s="5" t="s">
        <v>119</v>
      </c>
      <c r="C9" s="5"/>
      <c r="D9" s="5" t="s">
        <v>119</v>
      </c>
      <c r="E9" s="5"/>
      <c r="F9" s="5" t="s">
        <v>4</v>
      </c>
      <c r="G9" s="5"/>
      <c r="H9" s="5" t="s">
        <v>4</v>
      </c>
    </row>
    <row r="10" spans="1:8" ht="14.25">
      <c r="A10" s="2"/>
      <c r="B10" s="5" t="s">
        <v>17</v>
      </c>
      <c r="C10" s="5"/>
      <c r="D10" s="5" t="s">
        <v>17</v>
      </c>
      <c r="E10" s="5"/>
      <c r="F10" s="5" t="s">
        <v>17</v>
      </c>
      <c r="G10" s="5"/>
      <c r="H10" s="5" t="s">
        <v>17</v>
      </c>
    </row>
    <row r="11" spans="1:8" ht="14.25">
      <c r="A11" s="2"/>
      <c r="B11" s="6"/>
      <c r="C11" s="6"/>
      <c r="D11" s="6"/>
      <c r="E11" s="6"/>
      <c r="F11" s="6"/>
      <c r="G11" s="6"/>
      <c r="H11" s="6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2" t="s">
        <v>5</v>
      </c>
      <c r="B13" s="7">
        <v>13533</v>
      </c>
      <c r="C13" s="7"/>
      <c r="D13" s="7">
        <v>10227</v>
      </c>
      <c r="E13" s="7"/>
      <c r="F13" s="7">
        <v>25504</v>
      </c>
      <c r="G13" s="7"/>
      <c r="H13" s="7">
        <v>17052</v>
      </c>
    </row>
    <row r="14" spans="1:8" ht="14.25">
      <c r="A14" s="2"/>
      <c r="B14" s="7"/>
      <c r="C14" s="7"/>
      <c r="D14" s="7"/>
      <c r="E14" s="7"/>
      <c r="F14" s="7"/>
      <c r="G14" s="7"/>
      <c r="H14" s="7"/>
    </row>
    <row r="15" spans="1:8" ht="14.25">
      <c r="A15" s="2" t="s">
        <v>6</v>
      </c>
      <c r="B15" s="7">
        <v>-13735</v>
      </c>
      <c r="C15" s="7"/>
      <c r="D15" s="7">
        <v>-11297</v>
      </c>
      <c r="E15" s="7"/>
      <c r="F15" s="7">
        <v>-24895</v>
      </c>
      <c r="G15" s="7"/>
      <c r="H15" s="7">
        <v>-19687</v>
      </c>
    </row>
    <row r="16" spans="1:8" ht="14.25">
      <c r="A16" s="2"/>
      <c r="B16" s="7"/>
      <c r="C16" s="7"/>
      <c r="D16" s="7"/>
      <c r="E16" s="7"/>
      <c r="F16" s="7"/>
      <c r="G16" s="7"/>
      <c r="H16" s="7"/>
    </row>
    <row r="17" spans="1:8" ht="14.25">
      <c r="A17" s="2" t="s">
        <v>7</v>
      </c>
      <c r="B17" s="7">
        <v>64</v>
      </c>
      <c r="C17" s="7"/>
      <c r="D17" s="7">
        <v>60</v>
      </c>
      <c r="E17" s="7"/>
      <c r="F17" s="7">
        <v>130</v>
      </c>
      <c r="G17" s="7"/>
      <c r="H17" s="7">
        <v>81</v>
      </c>
    </row>
    <row r="18" spans="1:8" ht="14.25">
      <c r="A18" s="2"/>
      <c r="B18" s="8"/>
      <c r="C18" s="9"/>
      <c r="D18" s="8"/>
      <c r="E18" s="9"/>
      <c r="F18" s="8"/>
      <c r="G18" s="9"/>
      <c r="H18" s="8"/>
    </row>
    <row r="19" spans="1:8" ht="14.25">
      <c r="A19" s="2"/>
      <c r="B19" s="7"/>
      <c r="C19" s="9"/>
      <c r="D19" s="7"/>
      <c r="E19" s="9"/>
      <c r="F19" s="7"/>
      <c r="G19" s="9"/>
      <c r="H19" s="7"/>
    </row>
    <row r="20" spans="1:8" ht="14.25">
      <c r="A20" s="2" t="s">
        <v>98</v>
      </c>
      <c r="B20" s="7">
        <f>SUM(B13:B17)</f>
        <v>-138</v>
      </c>
      <c r="C20" s="9"/>
      <c r="D20" s="7">
        <f>SUM(D13:D17)</f>
        <v>-1010</v>
      </c>
      <c r="E20" s="9"/>
      <c r="F20" s="7">
        <f>SUM(F13:F17)</f>
        <v>739</v>
      </c>
      <c r="G20" s="9"/>
      <c r="H20" s="7">
        <f>SUM(H13:H17)</f>
        <v>-2554</v>
      </c>
    </row>
    <row r="21" spans="1:8" ht="14.25">
      <c r="A21" s="2"/>
      <c r="B21" s="7"/>
      <c r="C21" s="9"/>
      <c r="D21" s="7"/>
      <c r="E21" s="9"/>
      <c r="F21" s="7"/>
      <c r="G21" s="9"/>
      <c r="H21" s="7"/>
    </row>
    <row r="22" spans="1:8" ht="14.25">
      <c r="A22" s="2" t="s">
        <v>8</v>
      </c>
      <c r="B22" s="7">
        <v>-775</v>
      </c>
      <c r="C22" s="9"/>
      <c r="D22" s="7">
        <v>-713</v>
      </c>
      <c r="E22" s="9"/>
      <c r="F22" s="7">
        <v>-1762</v>
      </c>
      <c r="G22" s="9"/>
      <c r="H22" s="7">
        <v>-1457</v>
      </c>
    </row>
    <row r="23" spans="1:8" ht="14.25">
      <c r="A23" s="2"/>
      <c r="B23" s="7"/>
      <c r="C23" s="9"/>
      <c r="D23" s="7"/>
      <c r="E23" s="9"/>
      <c r="F23" s="7"/>
      <c r="G23" s="9"/>
      <c r="H23" s="7"/>
    </row>
    <row r="24" spans="1:8" ht="14.25">
      <c r="A24" s="2" t="s">
        <v>9</v>
      </c>
      <c r="B24" s="7">
        <v>0</v>
      </c>
      <c r="C24" s="9"/>
      <c r="D24" s="7">
        <v>0</v>
      </c>
      <c r="E24" s="9"/>
      <c r="F24" s="7">
        <v>0</v>
      </c>
      <c r="G24" s="9"/>
      <c r="H24" s="7">
        <v>0</v>
      </c>
    </row>
    <row r="25" spans="1:8" ht="14.25">
      <c r="A25" s="2"/>
      <c r="B25" s="8"/>
      <c r="C25" s="9"/>
      <c r="D25" s="8"/>
      <c r="E25" s="9"/>
      <c r="F25" s="8"/>
      <c r="G25" s="9"/>
      <c r="H25" s="8"/>
    </row>
    <row r="26" spans="1:8" ht="14.25">
      <c r="A26" s="2"/>
      <c r="B26" s="7"/>
      <c r="C26" s="9"/>
      <c r="D26" s="7"/>
      <c r="E26" s="9"/>
      <c r="F26" s="7"/>
      <c r="G26" s="9"/>
      <c r="H26" s="7"/>
    </row>
    <row r="27" spans="1:8" ht="14.25">
      <c r="A27" s="2" t="s">
        <v>128</v>
      </c>
      <c r="B27" s="7">
        <f>SUM(B20:B24)</f>
        <v>-913</v>
      </c>
      <c r="C27" s="9"/>
      <c r="D27" s="7">
        <f>SUM(D20:D24)</f>
        <v>-1723</v>
      </c>
      <c r="E27" s="9"/>
      <c r="F27" s="7">
        <f>SUM(F20:F24)</f>
        <v>-1023</v>
      </c>
      <c r="G27" s="9"/>
      <c r="H27" s="7">
        <f>SUM(H20:H24)</f>
        <v>-4011</v>
      </c>
    </row>
    <row r="28" spans="1:8" ht="14.25">
      <c r="A28" s="2"/>
      <c r="B28" s="7"/>
      <c r="C28" s="9"/>
      <c r="D28" s="7"/>
      <c r="E28" s="9"/>
      <c r="F28" s="7"/>
      <c r="G28" s="9"/>
      <c r="H28" s="7"/>
    </row>
    <row r="29" spans="1:8" ht="14.25">
      <c r="A29" s="2" t="s">
        <v>10</v>
      </c>
      <c r="B29" s="7">
        <v>-34</v>
      </c>
      <c r="C29" s="9"/>
      <c r="D29" s="7">
        <v>0</v>
      </c>
      <c r="E29" s="9"/>
      <c r="F29" s="7">
        <v>-51</v>
      </c>
      <c r="G29" s="9"/>
      <c r="H29" s="7">
        <v>-2</v>
      </c>
    </row>
    <row r="30" spans="1:8" ht="14.25">
      <c r="A30" s="2"/>
      <c r="B30" s="8"/>
      <c r="C30" s="9"/>
      <c r="D30" s="8"/>
      <c r="E30" s="9"/>
      <c r="F30" s="8"/>
      <c r="G30" s="9"/>
      <c r="H30" s="8"/>
    </row>
    <row r="31" spans="1:8" ht="14.25">
      <c r="A31" s="2"/>
      <c r="B31" s="7"/>
      <c r="C31" s="9"/>
      <c r="D31" s="7"/>
      <c r="E31" s="9"/>
      <c r="F31" s="7"/>
      <c r="G31" s="9"/>
      <c r="H31" s="7"/>
    </row>
    <row r="32" spans="1:8" ht="14.25">
      <c r="A32" s="2" t="s">
        <v>129</v>
      </c>
      <c r="B32" s="7">
        <f>SUM(B27:B30)</f>
        <v>-947</v>
      </c>
      <c r="C32" s="9"/>
      <c r="D32" s="7">
        <f>SUM(D27:D29)</f>
        <v>-1723</v>
      </c>
      <c r="E32" s="9"/>
      <c r="F32" s="7">
        <f>SUM(F27:F29)</f>
        <v>-1074</v>
      </c>
      <c r="G32" s="9"/>
      <c r="H32" s="7">
        <f>SUM(H27:H29)</f>
        <v>-4013</v>
      </c>
    </row>
    <row r="33" spans="1:8" ht="14.25">
      <c r="A33" s="2"/>
      <c r="B33" s="7"/>
      <c r="C33" s="9"/>
      <c r="D33" s="7"/>
      <c r="E33" s="9"/>
      <c r="F33" s="7"/>
      <c r="G33" s="9"/>
      <c r="H33" s="7"/>
    </row>
    <row r="34" spans="1:8" ht="14.25">
      <c r="A34" s="2" t="s">
        <v>11</v>
      </c>
      <c r="B34" s="7">
        <v>11</v>
      </c>
      <c r="C34" s="9"/>
      <c r="D34" s="7">
        <v>-22</v>
      </c>
      <c r="E34" s="9"/>
      <c r="F34" s="7">
        <v>63</v>
      </c>
      <c r="G34" s="9"/>
      <c r="H34" s="7">
        <v>-1</v>
      </c>
    </row>
    <row r="35" spans="1:8" ht="14.25">
      <c r="A35" s="2"/>
      <c r="B35" s="7"/>
      <c r="C35" s="9"/>
      <c r="D35" s="7"/>
      <c r="E35" s="9"/>
      <c r="F35" s="7"/>
      <c r="G35" s="9"/>
      <c r="H35" s="7"/>
    </row>
    <row r="36" spans="1:8" ht="14.25">
      <c r="A36" s="2" t="s">
        <v>138</v>
      </c>
      <c r="B36" s="7">
        <v>0</v>
      </c>
      <c r="C36" s="9"/>
      <c r="D36" s="7">
        <v>0</v>
      </c>
      <c r="E36" s="9"/>
      <c r="F36" s="7">
        <f>+B36</f>
        <v>0</v>
      </c>
      <c r="G36" s="9"/>
      <c r="H36" s="7">
        <f>+D36</f>
        <v>0</v>
      </c>
    </row>
    <row r="37" spans="1:8" ht="14.25">
      <c r="A37" s="2"/>
      <c r="B37" s="8"/>
      <c r="C37" s="9"/>
      <c r="D37" s="8"/>
      <c r="E37" s="9"/>
      <c r="F37" s="8"/>
      <c r="G37" s="9"/>
      <c r="H37" s="8"/>
    </row>
    <row r="38" spans="1:8" ht="14.25">
      <c r="A38" s="2"/>
      <c r="B38" s="7"/>
      <c r="C38" s="9"/>
      <c r="D38" s="7"/>
      <c r="E38" s="9"/>
      <c r="F38" s="7"/>
      <c r="G38" s="9"/>
      <c r="H38" s="7"/>
    </row>
    <row r="39" spans="1:8" ht="15" thickBot="1">
      <c r="A39" s="2" t="s">
        <v>130</v>
      </c>
      <c r="B39" s="10">
        <f>SUM(B32:B36)</f>
        <v>-936</v>
      </c>
      <c r="C39" s="9"/>
      <c r="D39" s="10">
        <f>SUM(D32:D37)</f>
        <v>-1745</v>
      </c>
      <c r="E39" s="9"/>
      <c r="F39" s="10">
        <f>SUM(F32:F37)</f>
        <v>-1011</v>
      </c>
      <c r="G39" s="9"/>
      <c r="H39" s="10">
        <f>SUM(H32:H34)</f>
        <v>-4014</v>
      </c>
    </row>
    <row r="40" spans="1:8" ht="15" thickTop="1">
      <c r="A40" s="2"/>
      <c r="B40" s="9"/>
      <c r="C40" s="9"/>
      <c r="D40" s="9"/>
      <c r="E40" s="9"/>
      <c r="F40" s="9"/>
      <c r="G40" s="9"/>
      <c r="H40" s="9"/>
    </row>
    <row r="41" spans="1:8" ht="14.25">
      <c r="A41" s="2"/>
      <c r="B41" s="11"/>
      <c r="C41" s="12"/>
      <c r="D41" s="9"/>
      <c r="E41" s="9"/>
      <c r="F41" s="9"/>
      <c r="G41" s="9"/>
      <c r="H41" s="9"/>
    </row>
    <row r="42" spans="1:8" ht="14.25">
      <c r="A42" s="2"/>
      <c r="B42" s="11"/>
      <c r="C42" s="11"/>
      <c r="D42" s="9"/>
      <c r="E42" s="9"/>
      <c r="F42" s="9"/>
      <c r="G42" s="9"/>
      <c r="H42" s="9"/>
    </row>
    <row r="43" spans="1:8" ht="14.25">
      <c r="A43" s="1" t="s">
        <v>12</v>
      </c>
      <c r="B43" s="7"/>
      <c r="C43" s="7"/>
      <c r="D43" s="7"/>
      <c r="E43" s="7"/>
      <c r="F43" s="7"/>
      <c r="G43" s="7"/>
      <c r="H43" s="7"/>
    </row>
    <row r="44" spans="1:8" ht="14.25">
      <c r="A44" s="2" t="s">
        <v>13</v>
      </c>
      <c r="B44" s="13">
        <f>+(B39/Consol_BS!B34)*100</f>
        <v>-2.9250000000000003</v>
      </c>
      <c r="C44" s="14"/>
      <c r="D44" s="15">
        <f>+(D39/Consol_BS!D34)*100</f>
        <v>-5.453125</v>
      </c>
      <c r="E44" s="14"/>
      <c r="F44" s="15">
        <f>+F39/+Consol_BS!B34*100</f>
        <v>-3.159375</v>
      </c>
      <c r="G44" s="14"/>
      <c r="H44" s="94">
        <f>+H39/+Consol_BS!D34*100</f>
        <v>-12.543750000000001</v>
      </c>
    </row>
    <row r="45" spans="1:8" ht="14.25">
      <c r="A45" s="2" t="s">
        <v>14</v>
      </c>
      <c r="B45" s="16" t="s">
        <v>15</v>
      </c>
      <c r="C45" s="17"/>
      <c r="D45" s="17" t="s">
        <v>15</v>
      </c>
      <c r="E45" s="17"/>
      <c r="F45" s="17" t="s">
        <v>15</v>
      </c>
      <c r="G45" s="17"/>
      <c r="H45" s="18" t="s">
        <v>15</v>
      </c>
    </row>
    <row r="50" ht="14.25">
      <c r="A50" s="2" t="s">
        <v>16</v>
      </c>
    </row>
    <row r="51" ht="14.25">
      <c r="A51" s="2" t="s">
        <v>112</v>
      </c>
    </row>
  </sheetData>
  <mergeCells count="1">
    <mergeCell ref="B5:H5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workbookViewId="0" topLeftCell="A28">
      <selection activeCell="B47" sqref="B47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0" customWidth="1"/>
  </cols>
  <sheetData>
    <row r="1" spans="1:4" ht="14.25">
      <c r="A1" s="1" t="s">
        <v>91</v>
      </c>
      <c r="B1" s="6"/>
      <c r="C1" s="6"/>
      <c r="D1" s="6"/>
    </row>
    <row r="2" spans="1:4" ht="14.25">
      <c r="A2" s="1" t="s">
        <v>121</v>
      </c>
      <c r="B2" s="6"/>
      <c r="C2" s="6"/>
      <c r="D2" s="6"/>
    </row>
    <row r="3" spans="1:4" ht="14.25">
      <c r="A3" s="2"/>
      <c r="B3" s="6"/>
      <c r="C3" s="6"/>
      <c r="D3" s="6"/>
    </row>
    <row r="4" spans="1:4" ht="14.25">
      <c r="A4" s="2"/>
      <c r="B4" s="6"/>
      <c r="C4" s="6"/>
      <c r="D4" s="6"/>
    </row>
    <row r="5" spans="1:4" ht="14.25">
      <c r="A5" s="2"/>
      <c r="B5" s="5" t="s">
        <v>18</v>
      </c>
      <c r="C5" s="5"/>
      <c r="D5" s="5" t="s">
        <v>18</v>
      </c>
    </row>
    <row r="6" spans="1:4" ht="14.25">
      <c r="A6" s="2"/>
      <c r="B6" s="5" t="s">
        <v>122</v>
      </c>
      <c r="C6" s="5"/>
      <c r="D6" s="5" t="s">
        <v>110</v>
      </c>
    </row>
    <row r="7" spans="1:4" ht="14.25">
      <c r="A7" s="2"/>
      <c r="B7" s="19" t="s">
        <v>92</v>
      </c>
      <c r="C7" s="5"/>
      <c r="D7" s="19" t="s">
        <v>97</v>
      </c>
    </row>
    <row r="8" spans="1:4" ht="14.25">
      <c r="A8" s="2"/>
      <c r="B8" s="5" t="s">
        <v>17</v>
      </c>
      <c r="C8" s="5"/>
      <c r="D8" s="5" t="s">
        <v>17</v>
      </c>
    </row>
    <row r="9" spans="1:4" ht="14.25">
      <c r="A9" s="2"/>
      <c r="B9" s="20"/>
      <c r="C9" s="20"/>
      <c r="D9" s="20"/>
    </row>
    <row r="10" spans="1:4" ht="14.25">
      <c r="A10" s="2"/>
      <c r="B10" s="6"/>
      <c r="C10" s="6"/>
      <c r="D10" s="6"/>
    </row>
    <row r="11" spans="1:4" ht="14.25">
      <c r="A11" s="2" t="s">
        <v>19</v>
      </c>
      <c r="B11" s="21">
        <v>49649</v>
      </c>
      <c r="C11" s="21"/>
      <c r="D11" s="21">
        <v>46944</v>
      </c>
    </row>
    <row r="12" spans="1:4" ht="14.25">
      <c r="A12" s="2" t="s">
        <v>20</v>
      </c>
      <c r="B12" s="21">
        <v>2706</v>
      </c>
      <c r="C12" s="21"/>
      <c r="D12" s="21">
        <v>2788</v>
      </c>
    </row>
    <row r="13" spans="1:4" ht="14.25">
      <c r="A13" s="2" t="s">
        <v>21</v>
      </c>
      <c r="B13" s="21">
        <v>0</v>
      </c>
      <c r="C13" s="21"/>
      <c r="D13" s="21">
        <v>0</v>
      </c>
    </row>
    <row r="14" spans="1:4" ht="14.25">
      <c r="A14" s="2" t="s">
        <v>22</v>
      </c>
      <c r="B14" s="17">
        <v>0</v>
      </c>
      <c r="C14" s="21"/>
      <c r="D14" s="17">
        <v>0</v>
      </c>
    </row>
    <row r="15" spans="1:4" ht="14.25">
      <c r="A15" s="2"/>
      <c r="B15" s="21">
        <f>SUM(B11:B14)</f>
        <v>52355</v>
      </c>
      <c r="C15" s="21"/>
      <c r="D15" s="21">
        <f>SUM(D11:D14)</f>
        <v>49732</v>
      </c>
    </row>
    <row r="16" spans="1:4" ht="14.25">
      <c r="A16" s="2"/>
      <c r="B16" s="21"/>
      <c r="C16" s="21"/>
      <c r="D16" s="21"/>
    </row>
    <row r="17" spans="1:4" ht="14.25">
      <c r="A17" s="1" t="s">
        <v>23</v>
      </c>
      <c r="B17" s="21"/>
      <c r="C17" s="21"/>
      <c r="D17" s="21"/>
    </row>
    <row r="18" spans="1:4" ht="14.25">
      <c r="A18" s="2" t="s">
        <v>24</v>
      </c>
      <c r="B18" s="21">
        <v>5386</v>
      </c>
      <c r="C18" s="21"/>
      <c r="D18" s="21">
        <v>5674</v>
      </c>
    </row>
    <row r="19" spans="1:4" ht="14.25">
      <c r="A19" s="2" t="s">
        <v>85</v>
      </c>
      <c r="B19" s="21">
        <v>17456</v>
      </c>
      <c r="C19" s="21"/>
      <c r="D19" s="21">
        <v>17958</v>
      </c>
    </row>
    <row r="20" spans="1:4" ht="14.25">
      <c r="A20" s="2" t="s">
        <v>25</v>
      </c>
      <c r="B20" s="22">
        <v>1464</v>
      </c>
      <c r="C20" s="22"/>
      <c r="D20" s="22">
        <v>2399</v>
      </c>
    </row>
    <row r="21" spans="1:4" ht="14.25">
      <c r="A21" s="2"/>
      <c r="B21" s="23">
        <f>SUM(B18:B20)</f>
        <v>24306</v>
      </c>
      <c r="C21" s="21"/>
      <c r="D21" s="23">
        <f>SUM(D18:D20)</f>
        <v>26031</v>
      </c>
    </row>
    <row r="22" spans="1:4" ht="14.25">
      <c r="A22" s="2"/>
      <c r="B22" s="21"/>
      <c r="C22" s="21"/>
      <c r="D22" s="21"/>
    </row>
    <row r="23" spans="1:4" ht="14.25">
      <c r="A23" s="1" t="s">
        <v>26</v>
      </c>
      <c r="B23" s="21"/>
      <c r="C23" s="21"/>
      <c r="D23" s="21"/>
    </row>
    <row r="24" spans="1:4" ht="14.25">
      <c r="A24" s="2" t="s">
        <v>27</v>
      </c>
      <c r="B24" s="21">
        <v>15429</v>
      </c>
      <c r="C24" s="21"/>
      <c r="D24" s="21">
        <v>14864</v>
      </c>
    </row>
    <row r="25" spans="1:4" ht="14.25">
      <c r="A25" s="2" t="s">
        <v>28</v>
      </c>
      <c r="B25" s="21">
        <v>32215</v>
      </c>
      <c r="C25" s="21"/>
      <c r="D25" s="21">
        <v>31452</v>
      </c>
    </row>
    <row r="26" spans="1:4" ht="14.25">
      <c r="A26" s="2" t="s">
        <v>29</v>
      </c>
      <c r="B26" s="21">
        <v>2159</v>
      </c>
      <c r="C26" s="21"/>
      <c r="D26" s="21">
        <v>2627</v>
      </c>
    </row>
    <row r="27" spans="1:4" ht="14.25">
      <c r="A27" s="2"/>
      <c r="B27" s="23">
        <f>SUM(B24:B26)</f>
        <v>49803</v>
      </c>
      <c r="C27" s="21"/>
      <c r="D27" s="23">
        <f>SUM(D24:D26)</f>
        <v>48943</v>
      </c>
    </row>
    <row r="28" spans="1:4" ht="14.25">
      <c r="A28" s="2"/>
      <c r="B28" s="21"/>
      <c r="C28" s="21"/>
      <c r="D28" s="21"/>
    </row>
    <row r="29" spans="1:4" ht="14.25">
      <c r="A29" s="1" t="s">
        <v>30</v>
      </c>
      <c r="B29" s="21">
        <f>B21-B27</f>
        <v>-25497</v>
      </c>
      <c r="C29" s="21"/>
      <c r="D29" s="21">
        <f>D21-D27</f>
        <v>-22912</v>
      </c>
    </row>
    <row r="30" spans="1:4" ht="14.25">
      <c r="A30" s="2"/>
      <c r="B30" s="21"/>
      <c r="C30" s="21"/>
      <c r="D30" s="21"/>
    </row>
    <row r="31" spans="1:4" ht="15" thickBot="1">
      <c r="A31" s="1" t="s">
        <v>31</v>
      </c>
      <c r="B31" s="24">
        <f>B15+B29</f>
        <v>26858</v>
      </c>
      <c r="C31" s="25"/>
      <c r="D31" s="24">
        <f>D15+D29</f>
        <v>26820</v>
      </c>
    </row>
    <row r="32" spans="1:4" ht="15" thickTop="1">
      <c r="A32" s="2"/>
      <c r="B32" s="21"/>
      <c r="C32" s="21"/>
      <c r="D32" s="21"/>
    </row>
    <row r="33" spans="1:4" ht="14.25">
      <c r="A33" s="2"/>
      <c r="B33" s="21"/>
      <c r="C33" s="21"/>
      <c r="D33" s="21"/>
    </row>
    <row r="34" spans="1:4" ht="14.25">
      <c r="A34" s="2" t="s">
        <v>32</v>
      </c>
      <c r="B34" s="21">
        <v>32000</v>
      </c>
      <c r="C34" s="21"/>
      <c r="D34" s="21">
        <f>32000000/1000</f>
        <v>32000</v>
      </c>
    </row>
    <row r="35" spans="1:4" ht="14.25">
      <c r="A35" s="2" t="s">
        <v>33</v>
      </c>
      <c r="B35" s="21">
        <v>584</v>
      </c>
      <c r="C35" s="21"/>
      <c r="D35" s="21">
        <f>583668.36/1000</f>
        <v>583.66836</v>
      </c>
    </row>
    <row r="36" spans="1:4" ht="14.25">
      <c r="A36" s="2" t="s">
        <v>34</v>
      </c>
      <c r="B36" s="21">
        <v>8191</v>
      </c>
      <c r="C36" s="21"/>
      <c r="D36" s="21">
        <f>8190790/1000</f>
        <v>8190.79</v>
      </c>
    </row>
    <row r="37" spans="1:4" ht="14.25">
      <c r="A37" s="2" t="s">
        <v>101</v>
      </c>
      <c r="B37" s="21">
        <v>-20183</v>
      </c>
      <c r="C37" s="21"/>
      <c r="D37" s="21">
        <v>-19172</v>
      </c>
    </row>
    <row r="38" spans="1:4" ht="14.25">
      <c r="A38" s="2" t="s">
        <v>102</v>
      </c>
      <c r="B38" s="21">
        <v>-20844</v>
      </c>
      <c r="C38" s="21"/>
      <c r="D38" s="21">
        <v>-20844</v>
      </c>
    </row>
    <row r="39" spans="1:4" ht="14.25">
      <c r="A39" s="2" t="s">
        <v>133</v>
      </c>
      <c r="B39" s="21">
        <v>668</v>
      </c>
      <c r="C39" s="21"/>
      <c r="D39" s="21">
        <v>0</v>
      </c>
    </row>
    <row r="40" spans="1:4" ht="14.25">
      <c r="A40" s="1" t="s">
        <v>35</v>
      </c>
      <c r="B40" s="26">
        <f>SUM(B34:B39)</f>
        <v>416</v>
      </c>
      <c r="C40" s="26"/>
      <c r="D40" s="26">
        <f>SUM(D34:D38)</f>
        <v>758.4583599999969</v>
      </c>
    </row>
    <row r="41" spans="1:4" ht="14.25">
      <c r="A41" s="1"/>
      <c r="B41" s="27"/>
      <c r="C41" s="27"/>
      <c r="D41" s="27"/>
    </row>
    <row r="42" spans="1:4" ht="14.25">
      <c r="A42" s="2" t="s">
        <v>36</v>
      </c>
      <c r="B42" s="21">
        <v>382</v>
      </c>
      <c r="C42" s="21"/>
      <c r="D42" s="21">
        <v>445</v>
      </c>
    </row>
    <row r="43" spans="1:4" ht="14.25">
      <c r="A43" s="2"/>
      <c r="B43" s="21"/>
      <c r="C43" s="21"/>
      <c r="D43" s="21"/>
    </row>
    <row r="44" spans="1:4" ht="14.25">
      <c r="A44" s="1" t="s">
        <v>37</v>
      </c>
      <c r="B44" s="21"/>
      <c r="C44" s="21"/>
      <c r="D44" s="21"/>
    </row>
    <row r="45" spans="1:4" ht="14.25">
      <c r="A45" s="2" t="s">
        <v>38</v>
      </c>
      <c r="B45" s="21">
        <v>25930</v>
      </c>
      <c r="C45" s="21"/>
      <c r="D45" s="21">
        <v>25487</v>
      </c>
    </row>
    <row r="46" spans="1:4" ht="14.25">
      <c r="A46" s="2" t="s">
        <v>39</v>
      </c>
      <c r="B46" s="21">
        <v>130</v>
      </c>
      <c r="C46" s="21"/>
      <c r="D46" s="21">
        <v>130</v>
      </c>
    </row>
    <row r="47" spans="1:4" ht="15" thickBot="1">
      <c r="A47" s="2"/>
      <c r="B47" s="28">
        <f>SUM(B40:B46)</f>
        <v>26858</v>
      </c>
      <c r="C47" s="25"/>
      <c r="D47" s="28">
        <f>SUM(D40:D46)</f>
        <v>26820.458359999997</v>
      </c>
    </row>
    <row r="48" spans="1:4" ht="15" thickTop="1">
      <c r="A48" s="2"/>
      <c r="B48" s="6"/>
      <c r="C48" s="6"/>
      <c r="D48" s="29"/>
    </row>
    <row r="49" spans="1:4" ht="14.25">
      <c r="A49" s="88" t="s">
        <v>83</v>
      </c>
      <c r="B49" s="89">
        <f>(B40-B12)/B34</f>
        <v>-0.0715625</v>
      </c>
      <c r="C49" s="6"/>
      <c r="D49" s="89">
        <f>(D40-D12)/D34</f>
        <v>-0.0634231762500001</v>
      </c>
    </row>
    <row r="50" spans="1:4" ht="14.25">
      <c r="A50" s="88"/>
      <c r="B50" s="89"/>
      <c r="C50" s="6"/>
      <c r="D50" s="89"/>
    </row>
    <row r="51" spans="1:4" ht="14.25">
      <c r="A51" s="88"/>
      <c r="B51" s="89"/>
      <c r="C51" s="6"/>
      <c r="D51" s="89"/>
    </row>
    <row r="52" spans="1:4" ht="14.25">
      <c r="A52" s="2" t="s">
        <v>40</v>
      </c>
      <c r="B52" s="6"/>
      <c r="C52" s="6"/>
      <c r="D52" s="6"/>
    </row>
    <row r="53" spans="1:4" ht="14.25">
      <c r="A53" s="2" t="s">
        <v>111</v>
      </c>
      <c r="B53" s="6"/>
      <c r="C53" s="6"/>
      <c r="D53" s="6"/>
    </row>
    <row r="55" ht="14.25">
      <c r="D55" s="93"/>
    </row>
  </sheetData>
  <printOptions/>
  <pageMargins left="0.75" right="0.75" top="1" bottom="1" header="0.5" footer="0.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1">
      <selection activeCell="B20" sqref="B20"/>
    </sheetView>
  </sheetViews>
  <sheetFormatPr defaultColWidth="9.140625" defaultRowHeight="14.25"/>
  <cols>
    <col min="1" max="1" width="56.00390625" style="0" customWidth="1"/>
    <col min="2" max="2" width="15.8515625" style="0" bestFit="1" customWidth="1"/>
    <col min="3" max="3" width="1.7109375" style="0" customWidth="1"/>
    <col min="4" max="4" width="15.8515625" style="0" bestFit="1" customWidth="1"/>
  </cols>
  <sheetData>
    <row r="1" spans="1:4" ht="14.25">
      <c r="A1" s="1" t="s">
        <v>93</v>
      </c>
      <c r="B1" s="6"/>
      <c r="C1" s="6"/>
      <c r="D1" s="6"/>
    </row>
    <row r="2" spans="1:4" ht="14.25">
      <c r="A2" s="1" t="s">
        <v>118</v>
      </c>
      <c r="B2" s="6"/>
      <c r="C2" s="6"/>
      <c r="D2" s="6"/>
    </row>
    <row r="3" spans="1:4" ht="14.25">
      <c r="A3" s="2"/>
      <c r="B3" s="6"/>
      <c r="C3" s="6"/>
      <c r="D3" s="6"/>
    </row>
    <row r="4" spans="1:4" ht="14.25">
      <c r="A4" s="2"/>
      <c r="B4" s="30">
        <v>2005</v>
      </c>
      <c r="C4" s="30"/>
      <c r="D4" s="30">
        <v>2004</v>
      </c>
    </row>
    <row r="5" spans="1:4" ht="14.25">
      <c r="A5" s="2"/>
      <c r="B5" s="5" t="s">
        <v>123</v>
      </c>
      <c r="C5" s="5"/>
      <c r="D5" s="5" t="s">
        <v>106</v>
      </c>
    </row>
    <row r="6" spans="1:4" ht="14.25">
      <c r="A6" s="2"/>
      <c r="B6" s="19" t="s">
        <v>124</v>
      </c>
      <c r="C6" s="5"/>
      <c r="D6" s="19" t="s">
        <v>107</v>
      </c>
    </row>
    <row r="7" spans="1:4" ht="14.25">
      <c r="A7" s="2"/>
      <c r="B7" s="5" t="s">
        <v>17</v>
      </c>
      <c r="C7" s="5"/>
      <c r="D7" s="5" t="s">
        <v>17</v>
      </c>
    </row>
    <row r="8" spans="1:4" ht="14.25">
      <c r="A8" s="2"/>
      <c r="B8" s="20"/>
      <c r="C8" s="20"/>
      <c r="D8" s="20"/>
    </row>
    <row r="9" spans="1:4" ht="14.25">
      <c r="A9" s="1" t="s">
        <v>41</v>
      </c>
      <c r="B9" s="20"/>
      <c r="C9" s="20"/>
      <c r="D9" s="20"/>
    </row>
    <row r="10" spans="1:4" ht="14.25">
      <c r="A10" s="1"/>
      <c r="B10" s="20"/>
      <c r="C10" s="20"/>
      <c r="D10" s="20"/>
    </row>
    <row r="11" spans="1:4" ht="14.25">
      <c r="A11" s="2" t="s">
        <v>131</v>
      </c>
      <c r="B11" s="21">
        <v>-1011</v>
      </c>
      <c r="C11" s="20"/>
      <c r="D11" s="22">
        <v>-9972</v>
      </c>
    </row>
    <row r="12" spans="1:4" ht="14.25">
      <c r="A12" s="2"/>
      <c r="B12" s="6"/>
      <c r="C12" s="6"/>
      <c r="D12" s="6"/>
    </row>
    <row r="13" spans="1:4" ht="14.25">
      <c r="A13" s="2" t="s">
        <v>42</v>
      </c>
      <c r="B13" s="6"/>
      <c r="C13" s="6"/>
      <c r="D13" s="6"/>
    </row>
    <row r="14" spans="1:4" ht="14.25">
      <c r="A14" s="2" t="s">
        <v>113</v>
      </c>
      <c r="B14" s="96">
        <v>0</v>
      </c>
      <c r="C14" s="95"/>
      <c r="D14" s="96">
        <v>-8</v>
      </c>
    </row>
    <row r="15" spans="1:4" ht="14.25">
      <c r="A15" s="2" t="s">
        <v>114</v>
      </c>
      <c r="B15" s="96">
        <v>0</v>
      </c>
      <c r="C15" s="95"/>
      <c r="D15" s="96">
        <v>-76</v>
      </c>
    </row>
    <row r="16" spans="1:4" ht="14.25">
      <c r="A16" s="2" t="s">
        <v>115</v>
      </c>
      <c r="B16" s="96">
        <v>0</v>
      </c>
      <c r="C16" s="95"/>
      <c r="D16" s="96">
        <v>163</v>
      </c>
    </row>
    <row r="17" spans="1:4" ht="14.25">
      <c r="A17" s="2" t="s">
        <v>116</v>
      </c>
      <c r="B17" s="96">
        <v>0</v>
      </c>
      <c r="C17" s="95"/>
      <c r="D17" s="96">
        <v>10</v>
      </c>
    </row>
    <row r="18" spans="1:4" ht="14.25">
      <c r="A18" s="31" t="s">
        <v>43</v>
      </c>
      <c r="B18" s="22">
        <v>1754</v>
      </c>
      <c r="C18" s="22"/>
      <c r="D18" s="22">
        <v>5586</v>
      </c>
    </row>
    <row r="19" spans="1:4" ht="14.25">
      <c r="A19" s="31" t="s">
        <v>44</v>
      </c>
      <c r="B19" s="22"/>
      <c r="C19" s="22"/>
      <c r="D19" s="22"/>
    </row>
    <row r="20" spans="1:4" ht="14.25">
      <c r="A20" s="31" t="s">
        <v>45</v>
      </c>
      <c r="B20" s="22">
        <v>1449</v>
      </c>
      <c r="C20" s="22"/>
      <c r="D20" s="22">
        <v>3793</v>
      </c>
    </row>
    <row r="21" spans="1:4" ht="14.25">
      <c r="A21" s="31" t="s">
        <v>46</v>
      </c>
      <c r="B21" s="22">
        <v>-4</v>
      </c>
      <c r="C21" s="22"/>
      <c r="D21" s="22">
        <v>-37</v>
      </c>
    </row>
    <row r="22" spans="1:4" ht="14.25">
      <c r="A22" s="91" t="s">
        <v>94</v>
      </c>
      <c r="B22" s="22">
        <v>4</v>
      </c>
      <c r="C22" s="22"/>
      <c r="D22" s="22">
        <v>14</v>
      </c>
    </row>
    <row r="23" spans="1:4" ht="14.25">
      <c r="A23" s="31" t="s">
        <v>95</v>
      </c>
      <c r="B23" s="22">
        <v>82</v>
      </c>
      <c r="C23" s="22"/>
      <c r="D23" s="22">
        <v>164</v>
      </c>
    </row>
    <row r="24" spans="1:4" ht="14.25">
      <c r="A24" s="31"/>
      <c r="B24" s="92">
        <f>SUM(B11:B23)</f>
        <v>2274</v>
      </c>
      <c r="C24" s="22"/>
      <c r="D24" s="92">
        <f>SUM(D11:D23)</f>
        <v>-363</v>
      </c>
    </row>
    <row r="25" spans="1:4" ht="14.25">
      <c r="A25" s="31"/>
      <c r="B25" s="22"/>
      <c r="C25" s="22"/>
      <c r="D25" s="22"/>
    </row>
    <row r="26" spans="1:4" ht="14.25">
      <c r="A26" s="31" t="s">
        <v>47</v>
      </c>
      <c r="B26" s="22"/>
      <c r="C26" s="22"/>
      <c r="D26" s="22"/>
    </row>
    <row r="27" spans="1:4" ht="14.25">
      <c r="A27" s="31"/>
      <c r="B27" s="22"/>
      <c r="C27" s="22"/>
      <c r="D27" s="22"/>
    </row>
    <row r="28" spans="1:4" ht="14.25">
      <c r="A28" s="31" t="s">
        <v>24</v>
      </c>
      <c r="B28" s="22">
        <v>288</v>
      </c>
      <c r="C28" s="22"/>
      <c r="D28" s="22">
        <v>3651</v>
      </c>
    </row>
    <row r="29" spans="1:4" ht="14.25">
      <c r="A29" s="31" t="s">
        <v>86</v>
      </c>
      <c r="B29" s="22">
        <v>719</v>
      </c>
      <c r="C29" s="22"/>
      <c r="D29" s="22">
        <v>-2798</v>
      </c>
    </row>
    <row r="30" spans="1:4" ht="14.25">
      <c r="A30" s="31" t="s">
        <v>87</v>
      </c>
      <c r="B30" s="17">
        <v>565</v>
      </c>
      <c r="C30" s="22"/>
      <c r="D30" s="22">
        <v>2696</v>
      </c>
    </row>
    <row r="31" spans="1:4" ht="14.25">
      <c r="A31" s="31" t="s">
        <v>48</v>
      </c>
      <c r="B31" s="22">
        <f>SUM(B24:B30)</f>
        <v>3846</v>
      </c>
      <c r="C31" s="22"/>
      <c r="D31" s="92">
        <f>SUM(D24:D30)</f>
        <v>3186</v>
      </c>
    </row>
    <row r="32" spans="1:4" ht="14.25">
      <c r="A32" s="31"/>
      <c r="B32" s="22"/>
      <c r="C32" s="22"/>
      <c r="D32" s="22"/>
    </row>
    <row r="33" spans="1:4" ht="14.25">
      <c r="A33" s="31" t="s">
        <v>49</v>
      </c>
      <c r="B33" s="22">
        <v>-1754</v>
      </c>
      <c r="C33" s="22"/>
      <c r="D33" s="22">
        <v>-5586</v>
      </c>
    </row>
    <row r="34" spans="1:4" ht="14.25">
      <c r="A34" s="31" t="s">
        <v>84</v>
      </c>
      <c r="B34" s="22">
        <v>-63</v>
      </c>
      <c r="C34" s="22"/>
      <c r="D34" s="22">
        <v>0</v>
      </c>
    </row>
    <row r="35" spans="1:4" ht="14.25">
      <c r="A35" s="31" t="s">
        <v>117</v>
      </c>
      <c r="B35" s="22">
        <v>-685</v>
      </c>
      <c r="C35" s="22"/>
      <c r="D35" s="22">
        <v>-456</v>
      </c>
    </row>
    <row r="36" spans="1:4" ht="14.25">
      <c r="A36" s="31" t="s">
        <v>132</v>
      </c>
      <c r="B36" s="22">
        <v>668</v>
      </c>
      <c r="C36" s="22"/>
      <c r="D36" s="22">
        <v>0</v>
      </c>
    </row>
    <row r="37" spans="1:4" ht="14.25">
      <c r="A37" s="31" t="s">
        <v>50</v>
      </c>
      <c r="B37" s="23">
        <f>SUM(B31:B36)</f>
        <v>2012</v>
      </c>
      <c r="C37" s="22"/>
      <c r="D37" s="23">
        <f>SUM(D31:D36)</f>
        <v>-2856</v>
      </c>
    </row>
    <row r="38" spans="1:4" ht="14.25">
      <c r="A38" s="31"/>
      <c r="B38" s="22"/>
      <c r="C38" s="22"/>
      <c r="D38" s="22"/>
    </row>
    <row r="39" spans="1:4" ht="14.25">
      <c r="A39" s="32" t="s">
        <v>51</v>
      </c>
      <c r="B39" s="22"/>
      <c r="C39" s="22"/>
      <c r="D39" s="22"/>
    </row>
    <row r="40" spans="1:4" ht="14.25">
      <c r="A40" s="31"/>
      <c r="B40" s="22"/>
      <c r="C40" s="22"/>
      <c r="D40" s="22"/>
    </row>
    <row r="41" spans="1:4" ht="14.25">
      <c r="A41" s="31" t="s">
        <v>52</v>
      </c>
      <c r="B41" s="22">
        <v>-2558</v>
      </c>
      <c r="C41" s="22"/>
      <c r="D41" s="22">
        <v>-352</v>
      </c>
    </row>
    <row r="42" spans="1:4" ht="14.25">
      <c r="A42" s="31" t="s">
        <v>53</v>
      </c>
      <c r="B42" s="22">
        <v>119</v>
      </c>
      <c r="C42" s="22"/>
      <c r="D42" s="22">
        <v>85</v>
      </c>
    </row>
    <row r="43" spans="1:4" ht="14.25">
      <c r="A43" s="90" t="s">
        <v>137</v>
      </c>
      <c r="B43" s="22">
        <v>-1714</v>
      </c>
      <c r="C43" s="22"/>
      <c r="D43" s="22">
        <v>0</v>
      </c>
    </row>
    <row r="44" spans="1:4" ht="14.25">
      <c r="A44" s="90" t="s">
        <v>113</v>
      </c>
      <c r="B44" s="22">
        <v>0</v>
      </c>
      <c r="C44" s="22"/>
      <c r="D44" s="22">
        <v>8</v>
      </c>
    </row>
    <row r="45" spans="1:4" ht="14.25">
      <c r="A45" s="31" t="s">
        <v>54</v>
      </c>
      <c r="B45" s="23">
        <f>SUM(B41:B44)</f>
        <v>-4153</v>
      </c>
      <c r="C45" s="22"/>
      <c r="D45" s="23">
        <f>SUM(D41:D44)</f>
        <v>-259</v>
      </c>
    </row>
    <row r="46" spans="1:4" ht="14.25">
      <c r="A46" s="31"/>
      <c r="B46" s="22"/>
      <c r="C46" s="22"/>
      <c r="D46" s="22"/>
    </row>
    <row r="47" spans="1:4" ht="14.25">
      <c r="A47" s="32" t="s">
        <v>55</v>
      </c>
      <c r="B47" s="22"/>
      <c r="C47" s="22"/>
      <c r="D47" s="22"/>
    </row>
    <row r="48" spans="1:4" ht="14.25">
      <c r="A48" s="31"/>
      <c r="B48" s="22"/>
      <c r="C48" s="22"/>
      <c r="D48" s="22"/>
    </row>
    <row r="49" spans="1:4" ht="14.25">
      <c r="A49" s="31" t="s">
        <v>103</v>
      </c>
      <c r="B49" s="22">
        <v>283</v>
      </c>
      <c r="C49" s="22"/>
      <c r="D49" s="22">
        <v>0</v>
      </c>
    </row>
    <row r="50" spans="1:4" ht="14.25">
      <c r="A50" s="31" t="s">
        <v>104</v>
      </c>
      <c r="B50" s="22">
        <v>-228</v>
      </c>
      <c r="C50" s="22"/>
      <c r="D50" s="22">
        <v>-498</v>
      </c>
    </row>
    <row r="51" spans="1:4" ht="14.25">
      <c r="A51" s="31" t="s">
        <v>56</v>
      </c>
      <c r="B51" s="22">
        <v>0</v>
      </c>
      <c r="C51" s="22"/>
      <c r="D51" s="22">
        <v>2556</v>
      </c>
    </row>
    <row r="52" spans="1:4" ht="14.25">
      <c r="A52" s="31" t="s">
        <v>99</v>
      </c>
      <c r="B52" s="22">
        <v>0</v>
      </c>
      <c r="C52" s="22"/>
      <c r="D52" s="22">
        <v>0</v>
      </c>
    </row>
    <row r="53" spans="1:4" ht="14.25">
      <c r="A53" s="31" t="s">
        <v>57</v>
      </c>
      <c r="B53" s="23">
        <f>SUM(B49:B52)</f>
        <v>55</v>
      </c>
      <c r="C53" s="22"/>
      <c r="D53" s="23">
        <f>SUM(D49:D52)</f>
        <v>2058</v>
      </c>
    </row>
    <row r="54" spans="1:4" ht="14.25">
      <c r="A54" s="31"/>
      <c r="B54" s="22"/>
      <c r="C54" s="22"/>
      <c r="D54" s="22"/>
    </row>
    <row r="55" spans="1:4" ht="14.25">
      <c r="A55" s="31" t="s">
        <v>58</v>
      </c>
      <c r="B55" s="22">
        <f>+B37+B45+B53</f>
        <v>-2086</v>
      </c>
      <c r="C55" s="22"/>
      <c r="D55" s="22">
        <f>+D37+D45+D53</f>
        <v>-1057</v>
      </c>
    </row>
    <row r="56" spans="1:4" ht="14.25">
      <c r="A56" s="31"/>
      <c r="B56" s="22"/>
      <c r="C56" s="22"/>
      <c r="D56" s="22"/>
    </row>
    <row r="57" spans="1:4" ht="14.25">
      <c r="A57" s="31" t="s">
        <v>64</v>
      </c>
      <c r="B57" s="22">
        <v>-22248</v>
      </c>
      <c r="C57" s="22"/>
      <c r="D57" s="22">
        <v>-21191</v>
      </c>
    </row>
    <row r="58" spans="1:4" ht="14.25">
      <c r="A58" s="31"/>
      <c r="B58" s="22"/>
      <c r="C58" s="22"/>
      <c r="D58" s="22"/>
    </row>
    <row r="59" spans="1:4" ht="15" thickBot="1">
      <c r="A59" s="31" t="s">
        <v>59</v>
      </c>
      <c r="B59" s="33">
        <f>SUM(B55:B57)</f>
        <v>-24334</v>
      </c>
      <c r="C59" s="22"/>
      <c r="D59" s="33">
        <f>SUM(D55:D57)</f>
        <v>-22248</v>
      </c>
    </row>
    <row r="60" spans="1:4" ht="15" thickTop="1">
      <c r="A60" s="31"/>
      <c r="B60" s="22"/>
      <c r="C60" s="22"/>
      <c r="D60" s="22"/>
    </row>
    <row r="61" spans="1:4" ht="14.25">
      <c r="A61" s="31" t="s">
        <v>60</v>
      </c>
      <c r="B61" s="22"/>
      <c r="C61" s="22"/>
      <c r="D61" s="22"/>
    </row>
    <row r="62" spans="1:4" ht="14.25">
      <c r="A62" s="31" t="s">
        <v>61</v>
      </c>
      <c r="B62" s="22">
        <v>902</v>
      </c>
      <c r="C62" s="22"/>
      <c r="D62" s="22">
        <v>2399</v>
      </c>
    </row>
    <row r="63" spans="1:4" ht="14.25">
      <c r="A63" s="31" t="s">
        <v>62</v>
      </c>
      <c r="B63" s="22">
        <v>-25801</v>
      </c>
      <c r="C63" s="22"/>
      <c r="D63" s="22">
        <v>-24647</v>
      </c>
    </row>
    <row r="64" spans="1:4" ht="14.25">
      <c r="A64" s="31" t="s">
        <v>88</v>
      </c>
      <c r="B64" s="22">
        <v>565</v>
      </c>
      <c r="C64" s="22"/>
      <c r="D64" s="22">
        <v>0</v>
      </c>
    </row>
    <row r="65" spans="1:4" ht="15" thickBot="1">
      <c r="A65" s="31"/>
      <c r="B65" s="33">
        <f>SUM(B62:B64)</f>
        <v>-24334</v>
      </c>
      <c r="C65" s="22"/>
      <c r="D65" s="33">
        <f>SUM(D62:D64)</f>
        <v>-22248</v>
      </c>
    </row>
    <row r="66" spans="1:4" ht="15" thickTop="1">
      <c r="A66" s="31"/>
      <c r="B66" s="34"/>
      <c r="C66" s="34"/>
      <c r="D66" s="34"/>
    </row>
    <row r="67" spans="1:4" ht="14.25">
      <c r="A67" s="2"/>
      <c r="B67" s="6"/>
      <c r="C67" s="6"/>
      <c r="D67" s="6"/>
    </row>
    <row r="68" spans="1:4" ht="14.25">
      <c r="A68" s="2" t="s">
        <v>63</v>
      </c>
      <c r="B68" s="6"/>
      <c r="C68" s="6"/>
      <c r="D68" s="6"/>
    </row>
    <row r="69" spans="1:4" ht="14.25">
      <c r="A69" s="2" t="s">
        <v>112</v>
      </c>
      <c r="B69" s="6"/>
      <c r="C69" s="6"/>
      <c r="D69" s="6"/>
    </row>
  </sheetData>
  <printOptions/>
  <pageMargins left="0.75" right="0.75" top="1" bottom="1" header="0.5" footer="0.5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workbookViewId="0" topLeftCell="A6">
      <selection activeCell="G31" sqref="G31"/>
    </sheetView>
  </sheetViews>
  <sheetFormatPr defaultColWidth="9.140625" defaultRowHeight="14.25"/>
  <cols>
    <col min="1" max="1" width="29.140625" style="0" customWidth="1"/>
    <col min="2" max="2" width="10.421875" style="0" bestFit="1" customWidth="1"/>
    <col min="3" max="3" width="10.140625" style="0" bestFit="1" customWidth="1"/>
    <col min="4" max="4" width="14.140625" style="0" bestFit="1" customWidth="1"/>
    <col min="5" max="5" width="15.57421875" style="0" customWidth="1"/>
    <col min="6" max="6" width="12.28125" style="0" customWidth="1"/>
    <col min="7" max="7" width="13.8515625" style="0" customWidth="1"/>
    <col min="8" max="8" width="11.7109375" style="0" customWidth="1"/>
  </cols>
  <sheetData>
    <row r="1" spans="1:8" ht="14.25">
      <c r="A1" s="1" t="s">
        <v>96</v>
      </c>
      <c r="B1" s="2"/>
      <c r="C1" s="2"/>
      <c r="D1" s="2"/>
      <c r="E1" s="2"/>
      <c r="F1" s="2"/>
      <c r="G1" s="2"/>
      <c r="H1" s="2"/>
    </row>
    <row r="2" spans="1:8" ht="14.25">
      <c r="A2" s="1" t="s">
        <v>118</v>
      </c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4.25">
      <c r="A4" s="3"/>
      <c r="B4" s="2"/>
      <c r="C4" s="2"/>
      <c r="D4" s="2"/>
      <c r="E4" s="2"/>
      <c r="F4" s="2"/>
      <c r="G4" s="2"/>
      <c r="H4" s="2"/>
    </row>
    <row r="5" spans="1:8" ht="14.25">
      <c r="A5" s="2"/>
      <c r="B5" s="36"/>
      <c r="C5" s="100" t="s">
        <v>65</v>
      </c>
      <c r="D5" s="101"/>
      <c r="E5" s="37"/>
      <c r="F5" s="37"/>
      <c r="G5" s="38" t="s">
        <v>66</v>
      </c>
      <c r="H5" s="39"/>
    </row>
    <row r="6" spans="1:8" ht="14.25">
      <c r="A6" s="2"/>
      <c r="B6" s="40"/>
      <c r="C6" s="41"/>
      <c r="D6" s="42"/>
      <c r="E6" s="43"/>
      <c r="F6" s="43"/>
      <c r="G6" s="44"/>
      <c r="H6" s="45"/>
    </row>
    <row r="7" spans="1:8" ht="14.25">
      <c r="A7" s="46" t="s">
        <v>125</v>
      </c>
      <c r="B7" s="40" t="s">
        <v>67</v>
      </c>
      <c r="C7" s="47" t="s">
        <v>67</v>
      </c>
      <c r="D7" s="48" t="s">
        <v>68</v>
      </c>
      <c r="E7" s="40" t="s">
        <v>69</v>
      </c>
      <c r="F7" s="40" t="s">
        <v>134</v>
      </c>
      <c r="G7" s="40" t="s">
        <v>70</v>
      </c>
      <c r="H7" s="43" t="s">
        <v>71</v>
      </c>
    </row>
    <row r="8" spans="1:8" ht="14.25">
      <c r="A8" s="46" t="s">
        <v>122</v>
      </c>
      <c r="B8" s="49" t="s">
        <v>72</v>
      </c>
      <c r="C8" s="41" t="s">
        <v>73</v>
      </c>
      <c r="D8" s="49" t="s">
        <v>74</v>
      </c>
      <c r="E8" s="49" t="s">
        <v>75</v>
      </c>
      <c r="F8" s="49" t="s">
        <v>135</v>
      </c>
      <c r="G8" s="49" t="s">
        <v>76</v>
      </c>
      <c r="H8" s="42"/>
    </row>
    <row r="9" spans="1:8" ht="14.25">
      <c r="A9" s="2"/>
      <c r="B9" s="71" t="s">
        <v>17</v>
      </c>
      <c r="C9" s="71" t="s">
        <v>17</v>
      </c>
      <c r="D9" s="71" t="s">
        <v>17</v>
      </c>
      <c r="E9" s="71" t="s">
        <v>17</v>
      </c>
      <c r="F9" s="71"/>
      <c r="G9" s="71" t="s">
        <v>17</v>
      </c>
      <c r="H9" s="71" t="s">
        <v>17</v>
      </c>
    </row>
    <row r="10" spans="1:8" ht="14.25">
      <c r="A10" s="2"/>
      <c r="B10" s="50"/>
      <c r="C10" s="51"/>
      <c r="D10" s="50"/>
      <c r="E10" s="50"/>
      <c r="F10" s="50"/>
      <c r="G10" s="50"/>
      <c r="H10" s="52"/>
    </row>
    <row r="11" spans="1:8" ht="14.25">
      <c r="A11" s="2" t="s">
        <v>77</v>
      </c>
      <c r="B11" s="53">
        <f>32000000/1000</f>
        <v>32000</v>
      </c>
      <c r="C11" s="54">
        <f>583668.36/1000</f>
        <v>583.66836</v>
      </c>
      <c r="D11" s="53">
        <f>8190789.5/1000</f>
        <v>8190.7895</v>
      </c>
      <c r="E11" s="53">
        <f>-20843753/1000</f>
        <v>-20843.753</v>
      </c>
      <c r="F11" s="53">
        <v>0</v>
      </c>
      <c r="G11" s="53">
        <v>-19172</v>
      </c>
      <c r="H11" s="55">
        <f>SUM(B11:G11)</f>
        <v>758.7048600000016</v>
      </c>
    </row>
    <row r="12" spans="1:8" ht="14.25">
      <c r="A12" s="31" t="s">
        <v>108</v>
      </c>
      <c r="B12" s="53"/>
      <c r="C12" s="54"/>
      <c r="D12" s="53"/>
      <c r="E12" s="53"/>
      <c r="F12" s="53"/>
      <c r="G12" s="53"/>
      <c r="H12" s="55"/>
    </row>
    <row r="13" spans="1:8" ht="14.25">
      <c r="A13" s="31"/>
      <c r="B13" s="53"/>
      <c r="C13" s="54"/>
      <c r="D13" s="53"/>
      <c r="E13" s="53"/>
      <c r="F13" s="53"/>
      <c r="G13" s="53"/>
      <c r="H13" s="55"/>
    </row>
    <row r="14" spans="1:8" ht="14.25">
      <c r="A14" s="31" t="s">
        <v>78</v>
      </c>
      <c r="B14" s="53">
        <v>0</v>
      </c>
      <c r="C14" s="54">
        <v>0</v>
      </c>
      <c r="D14" s="53">
        <v>0</v>
      </c>
      <c r="E14" s="53">
        <v>0</v>
      </c>
      <c r="F14" s="53">
        <v>0</v>
      </c>
      <c r="G14" s="53">
        <f>+Consol_PL!F39</f>
        <v>-1011</v>
      </c>
      <c r="H14" s="55">
        <f>SUM(B14:G14)</f>
        <v>-1011</v>
      </c>
    </row>
    <row r="15" spans="1:8" ht="14.25">
      <c r="A15" s="31" t="s">
        <v>79</v>
      </c>
      <c r="B15" s="53"/>
      <c r="C15" s="54"/>
      <c r="D15" s="53"/>
      <c r="E15" s="53"/>
      <c r="F15" s="53"/>
      <c r="G15" s="53"/>
      <c r="H15" s="55"/>
    </row>
    <row r="16" spans="1:8" ht="14.25">
      <c r="A16" s="31"/>
      <c r="B16" s="53"/>
      <c r="C16" s="54"/>
      <c r="D16" s="53"/>
      <c r="E16" s="53"/>
      <c r="F16" s="53"/>
      <c r="G16" s="53"/>
      <c r="H16" s="55"/>
    </row>
    <row r="17" spans="1:8" ht="14.25">
      <c r="A17" s="31" t="s">
        <v>133</v>
      </c>
      <c r="B17" s="53"/>
      <c r="C17" s="54"/>
      <c r="D17" s="53"/>
      <c r="E17" s="53"/>
      <c r="F17" s="53">
        <f>+Consol_BS!B39</f>
        <v>668</v>
      </c>
      <c r="G17" s="53"/>
      <c r="H17" s="55">
        <f>+F17</f>
        <v>668</v>
      </c>
    </row>
    <row r="18" spans="1:8" ht="14.25">
      <c r="A18" s="31"/>
      <c r="B18" s="56"/>
      <c r="C18" s="16"/>
      <c r="D18" s="56"/>
      <c r="E18" s="56"/>
      <c r="F18" s="56"/>
      <c r="G18" s="56"/>
      <c r="H18" s="18"/>
    </row>
    <row r="19" spans="1:8" ht="14.25">
      <c r="A19" s="31" t="s">
        <v>80</v>
      </c>
      <c r="B19" s="57"/>
      <c r="C19" s="58"/>
      <c r="D19" s="57"/>
      <c r="E19" s="57"/>
      <c r="F19" s="57"/>
      <c r="G19" s="57"/>
      <c r="H19" s="59"/>
    </row>
    <row r="20" spans="1:8" ht="15" thickBot="1">
      <c r="A20" s="31" t="s">
        <v>126</v>
      </c>
      <c r="B20" s="60">
        <f>SUM(B11:B18)</f>
        <v>32000</v>
      </c>
      <c r="C20" s="60">
        <f>SUM(C11:C15)</f>
        <v>583.66836</v>
      </c>
      <c r="D20" s="60">
        <f>SUM(D11:D15)</f>
        <v>8190.7895</v>
      </c>
      <c r="E20" s="60">
        <f>SUM(E11:E17)</f>
        <v>-20843.753</v>
      </c>
      <c r="F20" s="60">
        <f>SUM(F11:F17)</f>
        <v>668</v>
      </c>
      <c r="G20" s="60">
        <f>SUM(G11:G18)</f>
        <v>-20183</v>
      </c>
      <c r="H20" s="60">
        <f>SUM(H11:H18)</f>
        <v>415.70486000000164</v>
      </c>
    </row>
    <row r="21" spans="1:8" ht="15" thickTop="1">
      <c r="A21" s="31"/>
      <c r="B21" s="61"/>
      <c r="C21" s="62"/>
      <c r="D21" s="61"/>
      <c r="E21" s="61"/>
      <c r="F21" s="61"/>
      <c r="G21" s="61"/>
      <c r="H21" s="63"/>
    </row>
    <row r="22" spans="1:8" ht="14.25">
      <c r="A22" s="31"/>
      <c r="B22" s="9"/>
      <c r="C22" s="9"/>
      <c r="D22" s="9"/>
      <c r="E22" s="9"/>
      <c r="F22" s="9"/>
      <c r="G22" s="9"/>
      <c r="H22" s="31"/>
    </row>
    <row r="23" spans="1:8" ht="14.25">
      <c r="A23" s="31"/>
      <c r="B23" s="9"/>
      <c r="C23" s="9"/>
      <c r="D23" s="9"/>
      <c r="E23" s="9"/>
      <c r="F23" s="9"/>
      <c r="G23" s="9"/>
      <c r="H23" s="31"/>
    </row>
    <row r="24" spans="1:8" ht="14.25">
      <c r="A24" s="31"/>
      <c r="B24" s="9"/>
      <c r="C24" s="9"/>
      <c r="D24" s="9"/>
      <c r="E24" s="9"/>
      <c r="F24" s="9"/>
      <c r="G24" s="9"/>
      <c r="H24" s="31"/>
    </row>
    <row r="25" spans="1:8" ht="14.25">
      <c r="A25" s="2"/>
      <c r="B25" s="64"/>
      <c r="C25" s="102" t="s">
        <v>65</v>
      </c>
      <c r="D25" s="103"/>
      <c r="E25" s="65"/>
      <c r="F25" s="65"/>
      <c r="G25" s="66" t="s">
        <v>66</v>
      </c>
      <c r="H25" s="39"/>
    </row>
    <row r="26" spans="1:8" ht="14.25">
      <c r="A26" s="2"/>
      <c r="B26" s="67"/>
      <c r="C26" s="68"/>
      <c r="D26" s="69"/>
      <c r="E26" s="70"/>
      <c r="F26" s="70"/>
      <c r="G26" s="67"/>
      <c r="H26" s="45"/>
    </row>
    <row r="27" spans="1:8" ht="14.25">
      <c r="A27" s="46" t="s">
        <v>127</v>
      </c>
      <c r="B27" s="71" t="s">
        <v>67</v>
      </c>
      <c r="C27" s="72" t="s">
        <v>67</v>
      </c>
      <c r="D27" s="73" t="s">
        <v>68</v>
      </c>
      <c r="E27" s="71" t="s">
        <v>69</v>
      </c>
      <c r="F27" s="40" t="s">
        <v>134</v>
      </c>
      <c r="G27" s="71" t="s">
        <v>81</v>
      </c>
      <c r="H27" s="43" t="s">
        <v>71</v>
      </c>
    </row>
    <row r="28" spans="1:8" ht="14.25">
      <c r="A28" s="46" t="s">
        <v>122</v>
      </c>
      <c r="B28" s="74" t="s">
        <v>72</v>
      </c>
      <c r="C28" s="75" t="s">
        <v>73</v>
      </c>
      <c r="D28" s="74" t="s">
        <v>74</v>
      </c>
      <c r="E28" s="74" t="s">
        <v>75</v>
      </c>
      <c r="F28" s="49" t="s">
        <v>135</v>
      </c>
      <c r="G28" s="74" t="s">
        <v>76</v>
      </c>
      <c r="H28" s="42"/>
    </row>
    <row r="29" spans="1:8" ht="14.25">
      <c r="A29" s="2"/>
      <c r="B29" s="71" t="s">
        <v>17</v>
      </c>
      <c r="C29" s="71" t="s">
        <v>17</v>
      </c>
      <c r="D29" s="71" t="s">
        <v>17</v>
      </c>
      <c r="E29" s="71" t="s">
        <v>17</v>
      </c>
      <c r="F29" s="71"/>
      <c r="G29" s="71" t="s">
        <v>17</v>
      </c>
      <c r="H29" s="71" t="s">
        <v>17</v>
      </c>
    </row>
    <row r="30" spans="1:8" ht="14.25">
      <c r="A30" s="2"/>
      <c r="B30" s="76"/>
      <c r="C30" s="77"/>
      <c r="D30" s="76"/>
      <c r="E30" s="76"/>
      <c r="F30" s="76"/>
      <c r="G30" s="76"/>
      <c r="H30" s="52"/>
    </row>
    <row r="31" spans="1:8" ht="14.25">
      <c r="A31" s="2" t="s">
        <v>77</v>
      </c>
      <c r="B31" s="53">
        <f>32000000/1000</f>
        <v>32000</v>
      </c>
      <c r="C31" s="54">
        <f>583668.36/1000</f>
        <v>583.66836</v>
      </c>
      <c r="D31" s="53">
        <f>8190789.5/1000</f>
        <v>8190.7895</v>
      </c>
      <c r="E31" s="53">
        <f>-20843753/1000</f>
        <v>-20843.753</v>
      </c>
      <c r="F31" s="53"/>
      <c r="G31" s="78">
        <v>-8588</v>
      </c>
      <c r="H31" s="80">
        <f>SUM(B31:G31)</f>
        <v>11342.704860000002</v>
      </c>
    </row>
    <row r="32" spans="1:8" ht="14.25">
      <c r="A32" s="31" t="s">
        <v>100</v>
      </c>
      <c r="B32" s="78"/>
      <c r="C32" s="79"/>
      <c r="D32" s="78"/>
      <c r="E32" s="78"/>
      <c r="F32" s="78"/>
      <c r="G32" s="78"/>
      <c r="H32" s="80"/>
    </row>
    <row r="33" spans="1:8" ht="14.25">
      <c r="A33" s="31"/>
      <c r="B33" s="78"/>
      <c r="C33" s="79"/>
      <c r="D33" s="78"/>
      <c r="E33" s="78"/>
      <c r="F33" s="78"/>
      <c r="G33" s="78"/>
      <c r="H33" s="80"/>
    </row>
    <row r="34" spans="1:8" ht="14.25">
      <c r="A34" s="31" t="s">
        <v>78</v>
      </c>
      <c r="B34" s="76"/>
      <c r="C34" s="77"/>
      <c r="D34" s="76"/>
      <c r="E34" s="76"/>
      <c r="F34" s="76"/>
      <c r="G34" s="78"/>
      <c r="H34" s="80"/>
    </row>
    <row r="35" spans="1:8" ht="14.25">
      <c r="A35" s="91" t="s">
        <v>105</v>
      </c>
      <c r="B35" s="53">
        <v>0</v>
      </c>
      <c r="C35" s="54">
        <v>0</v>
      </c>
      <c r="D35" s="53">
        <v>0</v>
      </c>
      <c r="E35" s="53">
        <v>0</v>
      </c>
      <c r="F35" s="53">
        <v>0</v>
      </c>
      <c r="G35" s="78">
        <v>-4014</v>
      </c>
      <c r="H35" s="80">
        <f>SUM(B35:G35)</f>
        <v>-4014</v>
      </c>
    </row>
    <row r="36" spans="1:8" ht="14.25">
      <c r="A36" s="31"/>
      <c r="B36" s="61"/>
      <c r="C36" s="62"/>
      <c r="D36" s="61"/>
      <c r="E36" s="61"/>
      <c r="F36" s="61"/>
      <c r="G36" s="61"/>
      <c r="H36" s="81"/>
    </row>
    <row r="37" spans="1:8" ht="14.25">
      <c r="A37" s="31" t="s">
        <v>80</v>
      </c>
      <c r="B37" s="82"/>
      <c r="C37" s="83"/>
      <c r="D37" s="82"/>
      <c r="E37" s="82"/>
      <c r="F37" s="82"/>
      <c r="G37" s="82"/>
      <c r="H37" s="84"/>
    </row>
    <row r="38" spans="1:8" ht="15" thickBot="1">
      <c r="A38" s="31" t="s">
        <v>126</v>
      </c>
      <c r="B38" s="60">
        <f>SUM(B31:B33)</f>
        <v>32000</v>
      </c>
      <c r="C38" s="60">
        <f>SUM(C31:C33)</f>
        <v>583.66836</v>
      </c>
      <c r="D38" s="60">
        <f>SUM(D31:D33)</f>
        <v>8190.7895</v>
      </c>
      <c r="E38" s="60">
        <f>SUM(E31:E33)</f>
        <v>-20843.753</v>
      </c>
      <c r="F38" s="60">
        <v>0</v>
      </c>
      <c r="G38" s="60">
        <f>SUM(G31:G35)</f>
        <v>-12602</v>
      </c>
      <c r="H38" s="85">
        <f>SUM(H31:H36)</f>
        <v>7328.704860000002</v>
      </c>
    </row>
    <row r="39" spans="1:8" ht="15" thickTop="1">
      <c r="A39" s="31"/>
      <c r="B39" s="86"/>
      <c r="C39" s="35"/>
      <c r="D39" s="86"/>
      <c r="E39" s="86"/>
      <c r="F39" s="86" t="s">
        <v>136</v>
      </c>
      <c r="G39" s="86"/>
      <c r="H39" s="63"/>
    </row>
    <row r="40" spans="1:8" ht="14.25">
      <c r="A40" s="31"/>
      <c r="B40" s="31"/>
      <c r="C40" s="31"/>
      <c r="D40" s="31"/>
      <c r="E40" s="31"/>
      <c r="F40" s="31"/>
      <c r="G40" s="31"/>
      <c r="H40" s="31"/>
    </row>
    <row r="41" spans="1:8" ht="14.25">
      <c r="A41" s="87"/>
      <c r="B41" s="87"/>
      <c r="C41" s="87"/>
      <c r="D41" s="87"/>
      <c r="E41" s="87"/>
      <c r="F41" s="87"/>
      <c r="G41" s="87"/>
      <c r="H41" s="31"/>
    </row>
    <row r="42" spans="1:8" ht="14.25">
      <c r="A42" s="2" t="s">
        <v>82</v>
      </c>
      <c r="B42" s="2"/>
      <c r="C42" s="2"/>
      <c r="D42" s="2"/>
      <c r="E42" s="2"/>
      <c r="F42" s="2"/>
      <c r="G42" s="2"/>
      <c r="H42" s="2"/>
    </row>
    <row r="43" spans="1:8" ht="14.25">
      <c r="A43" s="2" t="s">
        <v>109</v>
      </c>
      <c r="B43" s="2"/>
      <c r="C43" s="2"/>
      <c r="D43" s="2"/>
      <c r="E43" s="2"/>
      <c r="F43" s="2"/>
      <c r="G43" s="2"/>
      <c r="H43" s="2"/>
    </row>
  </sheetData>
  <mergeCells count="2">
    <mergeCell ref="C5:D5"/>
    <mergeCell ref="C25:D25"/>
  </mergeCells>
  <printOptions/>
  <pageMargins left="0.75" right="0.75" top="1" bottom="1" header="0.5" footer="0.5"/>
  <pageSetup horizontalDpi="300" verticalDpi="300" orientation="portrait" paperSize="9" scale="82" r:id="rId1"/>
  <colBreaks count="2" manualBreakCount="2">
    <brk id="8" max="40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Serisar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Serisar Industries Bhd</dc:creator>
  <cp:keywords/>
  <dc:description/>
  <cp:lastModifiedBy>Faith</cp:lastModifiedBy>
  <cp:lastPrinted>2005-08-08T09:41:07Z</cp:lastPrinted>
  <dcterms:created xsi:type="dcterms:W3CDTF">2002-11-22T07:09:29Z</dcterms:created>
  <dcterms:modified xsi:type="dcterms:W3CDTF">2005-08-16T08:36:37Z</dcterms:modified>
  <cp:category/>
  <cp:version/>
  <cp:contentType/>
  <cp:contentStatus/>
</cp:coreProperties>
</file>