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3"/>
  </bookViews>
  <sheets>
    <sheet name="IS" sheetId="1" r:id="rId1"/>
    <sheet name="BS" sheetId="2" r:id="rId2"/>
    <sheet name="Equity" sheetId="3" r:id="rId3"/>
    <sheet name="Notes" sheetId="4" r:id="rId4"/>
    <sheet name="Cashflow" sheetId="5" r:id="rId5"/>
  </sheets>
  <externalReferences>
    <externalReference r:id="rId8"/>
    <externalReference r:id="rId9"/>
  </externalReferences>
  <definedNames>
    <definedName name="_xlnm.Print_Area" localSheetId="1">'BS'!$A$1:$F$50</definedName>
    <definedName name="_xlnm.Print_Area" localSheetId="2">'Equity'!$A$1:$H$39</definedName>
    <definedName name="_xlnm.Print_Area" localSheetId="0">'IS'!$A$1:$I$43</definedName>
    <definedName name="_xlnm.Print_Area" localSheetId="3">'Notes'!$A$1:$K$241</definedName>
    <definedName name="_xlnm.Print_Titles" localSheetId="3">'Notes'!$1:$6</definedName>
  </definedNames>
  <calcPr fullCalcOnLoad="1"/>
</workbook>
</file>

<file path=xl/sharedStrings.xml><?xml version="1.0" encoding="utf-8"?>
<sst xmlns="http://schemas.openxmlformats.org/spreadsheetml/2006/main" count="314" uniqueCount="253">
  <si>
    <t>CONDENSED CONSOLIDATED INCOME STATEMENTS</t>
  </si>
  <si>
    <t>(Unaudited)</t>
  </si>
  <si>
    <t xml:space="preserve">Current </t>
  </si>
  <si>
    <t>Quarter</t>
  </si>
  <si>
    <t xml:space="preserve">Ended </t>
  </si>
  <si>
    <t>RM'000</t>
  </si>
  <si>
    <t>Comparative</t>
  </si>
  <si>
    <t>Cumulative</t>
  </si>
  <si>
    <t>Revenue</t>
  </si>
  <si>
    <t>Operating Expenses</t>
  </si>
  <si>
    <t>Other Operating Income</t>
  </si>
  <si>
    <t>Taxation</t>
  </si>
  <si>
    <t>Finance Cost</t>
  </si>
  <si>
    <t>As At</t>
  </si>
  <si>
    <t>Property, Plant and Equipment</t>
  </si>
  <si>
    <t>Current Assets</t>
  </si>
  <si>
    <t>Current Liabilities</t>
  </si>
  <si>
    <t>Payables</t>
  </si>
  <si>
    <t>Net Current Assets</t>
  </si>
  <si>
    <t>Share Capital</t>
  </si>
  <si>
    <t>Reserves</t>
  </si>
  <si>
    <t>Shareholders' Equity</t>
  </si>
  <si>
    <t>Note:</t>
  </si>
  <si>
    <t>CONDENSED CONSOLIDATED STATEMENT OF CHANGES IN EQUITY</t>
  </si>
  <si>
    <t>Share</t>
  </si>
  <si>
    <t>Capital</t>
  </si>
  <si>
    <t>Retained</t>
  </si>
  <si>
    <t>Profits</t>
  </si>
  <si>
    <t>Total</t>
  </si>
  <si>
    <t>Reserve</t>
  </si>
  <si>
    <t>Net profit for the period</t>
  </si>
  <si>
    <t>(Audited)</t>
  </si>
  <si>
    <t>CONDENSED CONSOLIDATED CASH FLOW STATEMENT</t>
  </si>
  <si>
    <t>CASH FLOW FROM OPERATING ACTIVITIES</t>
  </si>
  <si>
    <t>Adjustment for:</t>
  </si>
  <si>
    <t>Income tax paid</t>
  </si>
  <si>
    <t>Net cash flow used in operating activities</t>
  </si>
  <si>
    <t>1.</t>
  </si>
  <si>
    <t>2.</t>
  </si>
  <si>
    <t>3.</t>
  </si>
  <si>
    <t>4.</t>
  </si>
  <si>
    <t>Valuation of Property, Plant and Equipment</t>
  </si>
  <si>
    <t>9.</t>
  </si>
  <si>
    <t>10.</t>
  </si>
  <si>
    <t>Subsequent Events</t>
  </si>
  <si>
    <t>11.</t>
  </si>
  <si>
    <t>12.</t>
  </si>
  <si>
    <t>13.</t>
  </si>
  <si>
    <t>Review Of Performance</t>
  </si>
  <si>
    <t>14.</t>
  </si>
  <si>
    <t>15.</t>
  </si>
  <si>
    <t>Commentary Of Prospects</t>
  </si>
  <si>
    <t>16.</t>
  </si>
  <si>
    <t>Accounting Policies and Methods Of Computation</t>
  </si>
  <si>
    <t>Audit Report</t>
  </si>
  <si>
    <t>Seasonality or Cyclicality</t>
  </si>
  <si>
    <t>Unusual Items</t>
  </si>
  <si>
    <t>5.</t>
  </si>
  <si>
    <t>6.</t>
  </si>
  <si>
    <t>Debts and Equity Securities</t>
  </si>
  <si>
    <t>7.</t>
  </si>
  <si>
    <t>8.</t>
  </si>
  <si>
    <t>Segmental Reporting</t>
  </si>
  <si>
    <t>17.</t>
  </si>
  <si>
    <t>18.</t>
  </si>
  <si>
    <t>19.</t>
  </si>
  <si>
    <t>Purchase or Disposal of Quoted Securities</t>
  </si>
  <si>
    <t>20.</t>
  </si>
  <si>
    <t>Corporate Proposal</t>
  </si>
  <si>
    <t>21.</t>
  </si>
  <si>
    <t>Group Borrowings and Debt Securities</t>
  </si>
  <si>
    <t>22.</t>
  </si>
  <si>
    <t>Off Balance Sheet Financial Instruments</t>
  </si>
  <si>
    <t>23.</t>
  </si>
  <si>
    <t>Material Litigation</t>
  </si>
  <si>
    <t>24.</t>
  </si>
  <si>
    <t>Geographical segments</t>
  </si>
  <si>
    <t>Malaysia</t>
  </si>
  <si>
    <t>Individual quarter ended</t>
  </si>
  <si>
    <t>SELECTED EXPLANATORY NOTES</t>
  </si>
  <si>
    <t>Cumulative quarter ended</t>
  </si>
  <si>
    <t xml:space="preserve">              </t>
  </si>
  <si>
    <t>Ended</t>
  </si>
  <si>
    <t>Cash used in operations</t>
  </si>
  <si>
    <t>Basic Earnings Per Share (sen)</t>
  </si>
  <si>
    <t>Change In The Composition of The Group</t>
  </si>
  <si>
    <t>Profit Forecast</t>
  </si>
  <si>
    <t>Unquoted Investments / Properties</t>
  </si>
  <si>
    <t xml:space="preserve">   shares in issue ('000)</t>
  </si>
  <si>
    <t>Weighted average number of ordinary</t>
  </si>
  <si>
    <t>Basic Earnings Per Share</t>
  </si>
  <si>
    <t>The basic earnings per share for the quarter and cumulative year to date are computed as follow:</t>
  </si>
  <si>
    <t>Listing expenses</t>
  </si>
  <si>
    <t>(1) Status of Corporate Proposal</t>
  </si>
  <si>
    <t>At 1 January 2004</t>
  </si>
  <si>
    <t>Distributable</t>
  </si>
  <si>
    <t>CASH FLOW FROM INVESTING ACTIVITY</t>
  </si>
  <si>
    <t>Dividends Paid Or Proposed</t>
  </si>
  <si>
    <t>(2) Status of Utilisation of Proceeds</t>
  </si>
  <si>
    <t>Proposed</t>
  </si>
  <si>
    <t>Working capital</t>
  </si>
  <si>
    <t>R&amp;D expenditure</t>
  </si>
  <si>
    <t>Utilisation</t>
  </si>
  <si>
    <t>Actual</t>
  </si>
  <si>
    <t>31 December</t>
  </si>
  <si>
    <t xml:space="preserve">PALETTE MULTIMEDIA BERHAD </t>
  </si>
  <si>
    <t>(Company No.: 420056-K)</t>
  </si>
  <si>
    <t>The Condensed Consolidated Income Statement should be read in conjunction with the</t>
  </si>
  <si>
    <t>Intangible Assets</t>
  </si>
  <si>
    <t>Inventories</t>
  </si>
  <si>
    <t>Cash and Cash Equivalents</t>
  </si>
  <si>
    <t>Long Term Liabilities</t>
  </si>
  <si>
    <t>Attributable</t>
  </si>
  <si>
    <t>to Capital</t>
  </si>
  <si>
    <t>to Revenue</t>
  </si>
  <si>
    <t>The Condensed Consolidated Cash Flow Statement should be read in conjunction with the</t>
  </si>
  <si>
    <t>The Condensed Consolidated Balance Sheets should be read in conjunction with the</t>
  </si>
  <si>
    <t>The Condensed Consolidated Statements of Changes in Equity should be read in conjunction with the</t>
  </si>
  <si>
    <t>Minority Interest</t>
  </si>
  <si>
    <t>Placement</t>
  </si>
  <si>
    <t>Proceed from Private Placement</t>
  </si>
  <si>
    <t>EPS - Basic (sen)</t>
  </si>
  <si>
    <t xml:space="preserve">       - Diluted (sen)</t>
  </si>
  <si>
    <t>Net Tangible Assets Per Share (Sen)</t>
  </si>
  <si>
    <t xml:space="preserve"> notes attached to this interim financial statements.</t>
  </si>
  <si>
    <t xml:space="preserve">Indonesia </t>
  </si>
  <si>
    <t>Elimination</t>
  </si>
  <si>
    <t>Consolidated</t>
  </si>
  <si>
    <t>Inter-Segment Sales</t>
  </si>
  <si>
    <t>Total Revenue</t>
  </si>
  <si>
    <t>RESULT</t>
  </si>
  <si>
    <t>REVENUE</t>
  </si>
  <si>
    <t>Segment Result</t>
  </si>
  <si>
    <t>Unalloted Corporate Exp.</t>
  </si>
  <si>
    <t>Interest Expense</t>
  </si>
  <si>
    <t>Interest Income</t>
  </si>
  <si>
    <t>Changes In Contingent Liabilities &amp; Assets</t>
  </si>
  <si>
    <t>Secured</t>
  </si>
  <si>
    <t>Unsecured</t>
  </si>
  <si>
    <t>Short Term</t>
  </si>
  <si>
    <t>Long Term</t>
  </si>
  <si>
    <t>RM '000</t>
  </si>
  <si>
    <t>Changes In Estimates Of Amount Reported Previously Affecting Current Interim Period</t>
  </si>
  <si>
    <t xml:space="preserve">CASH AND CASH EQUIVALENTS AT 1 JANUARY </t>
  </si>
  <si>
    <t>Balance</t>
  </si>
  <si>
    <t>At 1 January 2005</t>
  </si>
  <si>
    <t>Exchange reserve</t>
  </si>
  <si>
    <t>There are no changes in estimates of amount reported that will have material effect in the current interim period.</t>
  </si>
  <si>
    <t>Dividends were neither paid nor proposed during the current interim period.</t>
  </si>
  <si>
    <t>There has been no change in the composition of the Group during the quarter under review.</t>
  </si>
  <si>
    <t>Material Change in the Profit Before Taxation Compared To The Results of Immediate Preceding Quarter</t>
  </si>
  <si>
    <t>There were no off balance sheet financial instruments as at the date of this report.</t>
  </si>
  <si>
    <t>a company incorporated in Taiwan for the supply of defective goods valued at RM3,634,993.49, as the first defendant.</t>
  </si>
  <si>
    <t xml:space="preserve">The suit has been fixed for case management on 26 May 2005.  The first defendant's application to amend </t>
  </si>
  <si>
    <t>The interim financial statements should be read in conjunction with the audited financial statements for the year ended 31 December 2004.  These</t>
  </si>
  <si>
    <t>The accounting policies and the methods of the computation adopted by the Group in this interim financial report are consistent with those adopted in</t>
  </si>
  <si>
    <t>During the quarter under review, there were no unusual items affecting assets, liabilities, equity, net income, or cash flows of the Group.</t>
  </si>
  <si>
    <t>For its subsidiaries, no taxable profit is expected due to the losses made in prior years.</t>
  </si>
  <si>
    <t>-</t>
  </si>
  <si>
    <t>Operating Loss</t>
  </si>
  <si>
    <t>Loss Before Taxation</t>
  </si>
  <si>
    <t>There was no pending material litigation as at the date of this announcement other than that mentioned above.</t>
  </si>
  <si>
    <t>Net (Loss)/Profit After Taxation &amp; Minority Interest (RM'000)</t>
  </si>
  <si>
    <t>(Loss)/Profit before taxation</t>
  </si>
  <si>
    <t xml:space="preserve">explanatory notes attached to the interim financial statements provide an explanation of events and transactions that are significant to an </t>
  </si>
  <si>
    <t>understanding of the changes in the financial position and performance of the Group since the financial year ended 31 December 2004.</t>
  </si>
  <si>
    <t>The operations of the Group are not subject to any seasonal or cyclical factors.</t>
  </si>
  <si>
    <t>The Group has not carried out any valuation on its property, plant &amp; equipment.</t>
  </si>
  <si>
    <t>There are no contingent liabilities as at the date of this report.</t>
  </si>
  <si>
    <t>There were no purchase or sales of quoted securities during the current interim period and financial year to date under review.</t>
  </si>
  <si>
    <t xml:space="preserve"> explanatory notes attached to this interim financial statements.</t>
  </si>
  <si>
    <t>There were no corporate proposals announced but not completed in the quarter under review.</t>
  </si>
  <si>
    <t>Depreciation</t>
  </si>
  <si>
    <t>Amortisation of development cost</t>
  </si>
  <si>
    <t>Development cost paid</t>
  </si>
  <si>
    <t>Purchase of property, plant &amp; equipment</t>
  </si>
  <si>
    <t>Decrease in inventories</t>
  </si>
  <si>
    <t>Repayment of term loan</t>
  </si>
  <si>
    <t>Interest expenses</t>
  </si>
  <si>
    <t>Interest paid</t>
  </si>
  <si>
    <t>CASH FLOW FROM FINANCING  ACTIVITY</t>
  </si>
  <si>
    <t>Increase/(Decrease) in  borrowings</t>
  </si>
  <si>
    <t>was not subject to any qualification.</t>
  </si>
  <si>
    <t xml:space="preserve">and financial year to date.  </t>
  </si>
  <si>
    <t xml:space="preserve">its Statement of Defence and Counterclaim has also been fixed for hearing on 26 May 2005 which was subsequently postponed to 26 July 2005.  </t>
  </si>
  <si>
    <t>Issue of ordinary shares pursuant to Private</t>
  </si>
  <si>
    <t>the Middle East countries over the next few years.</t>
  </si>
  <si>
    <t>All the borrowings are denominated in Ringgit Malaysia.</t>
  </si>
  <si>
    <t>The Directors of Palette are of the opinion that the outcome of the suit is fairly favourable.</t>
  </si>
  <si>
    <t>26 July 2005.  The Company has also successfully obtained an order to stop and restrain the second defendant, Bumiputra-Commerce Bank Berhad,</t>
  </si>
  <si>
    <t xml:space="preserve">9 Months </t>
  </si>
  <si>
    <t>30 Sept</t>
  </si>
  <si>
    <t>CONDENSED BALANCE SHEETS AS AT 30 SEPTEMBER 2005</t>
  </si>
  <si>
    <t>FOR THE 3RD QUARTER ENDED 30 SEPTEMBER 2005</t>
  </si>
  <si>
    <t>Quarter ended 30 September 2005</t>
  </si>
  <si>
    <t>Quarter ended 30 September 2004</t>
  </si>
  <si>
    <t>At 30 September 2004</t>
  </si>
  <si>
    <t>At 30 September 2005</t>
  </si>
  <si>
    <t>FOR THE 3rd QUARTER ENDED 30 SEPTEMBER 2005</t>
  </si>
  <si>
    <t>There were no material events between 1 October 2005 to 30 November 2005 that have not been reflected in the financial statements for the quarter ended 30 September 2005.</t>
  </si>
  <si>
    <t>Decrease in payables</t>
  </si>
  <si>
    <t>Loss on foreign exchange</t>
  </si>
  <si>
    <t>The Group recorded a loss before taxation of RM1.312 million in the current quarter as compared to a loss before tax of</t>
  </si>
  <si>
    <t>9 Months</t>
  </si>
  <si>
    <t>CASH AND CASH EQUIVALENTS AT 30 SEPTEMBER</t>
  </si>
  <si>
    <t>Net loss for the period</t>
  </si>
  <si>
    <t>Operating (loss)/ profit before working capital changes</t>
  </si>
  <si>
    <t>NET DECREASE IN CASH AND CASH EQUIVALENTS</t>
  </si>
  <si>
    <t>(Loss)/Profit From Operations</t>
  </si>
  <si>
    <t>(Loss)/Profit Before Taxation</t>
  </si>
  <si>
    <t>(Loss)/Profit After Taxation</t>
  </si>
  <si>
    <t>(Loss)/Profit After Tax For The Period</t>
  </si>
  <si>
    <t>FOR THE THIRD QUARTER ENDED 30 SEPTEMBER 2005</t>
  </si>
  <si>
    <t xml:space="preserve">Annual Financial Report for the year ended 31 December 2004 and the accompanying </t>
  </si>
  <si>
    <t>Debtors</t>
  </si>
  <si>
    <t>Overdraft and Short Term Borrowings</t>
  </si>
  <si>
    <t>Borrowings</t>
  </si>
  <si>
    <t>Annual Financial Report for the year ended 31 December 2004 and the accompanying</t>
  </si>
  <si>
    <t>Annual Financial Report for the year ended 31 December 2004 and the accompanying explanatory</t>
  </si>
  <si>
    <t>30 September 2005</t>
  </si>
  <si>
    <t>30 September 2004</t>
  </si>
  <si>
    <t>Decrease/(Increase) in receivables</t>
  </si>
  <si>
    <t xml:space="preserve">statements on a going concern basis, the auditors' report of the Company's annual financial statements for the financial year ended 31 December 2004 </t>
  </si>
  <si>
    <t>There were no issuances, cancellations, repurchases , resale and repayments of debt and equity securities.</t>
  </si>
  <si>
    <t>RM211,000 in the immediate preceding quarter mainly due to the shortage of goods in the market to generate revenue and also rapid price erosion</t>
  </si>
  <si>
    <t>The decline was mainly due to the completion of projects at the end of the previous financial year and a reduced amount of new projects</t>
  </si>
  <si>
    <t>of indoor wireless products, which is insufficient to cover the overhead costs.</t>
  </si>
  <si>
    <t>The proceeds raised from Private Placement (which was completed on 9 March 2004) for working capital and its utilisation as at 30 September 2005 is summarised as below:-</t>
  </si>
  <si>
    <t>for further case management on 24 January 2006 to enable the parties to settle the Analysis of Pleadings as well as the Bundle of Documents.</t>
  </si>
  <si>
    <t xml:space="preserve">Moving ahead, the Group will continue its focus on R &amp; D and overseas sales and marketing effort.  </t>
  </si>
  <si>
    <t xml:space="preserve">  explanatory notes attached to this interim financial statements.</t>
  </si>
  <si>
    <t>Additional Information As Per Mesdaq Market Listing Requirements</t>
  </si>
  <si>
    <t>for the financial period ended 30 September 2005.  The revenue is also lower due to the shortage of goods in the market and also rapid price erosion</t>
  </si>
  <si>
    <t>There were no profit forecast announced in the current interim period and financial year to date under review,</t>
  </si>
  <si>
    <t>hence there was no comparison between actual and forecast results.</t>
  </si>
  <si>
    <t xml:space="preserve">The Company currently has MSC status and has been granted pioneer status, therefore there is no taxation in the current interim period </t>
  </si>
  <si>
    <t xml:space="preserve">from releasing any payments to the first defendant under the letter of credit issued.  On 16 November 2005, the Court </t>
  </si>
  <si>
    <t xml:space="preserve">Requirement of Bursa Malaysia Securities Berhad for the MESDAQ Market.  The same accounting policies and methods of </t>
  </si>
  <si>
    <t>The interim financial report has been prepared in accordance with FRS 134 (formerly known as MASB 26-Interim Financial Reporting) and Appendix 7A of the Listing</t>
  </si>
  <si>
    <t>computation are followed in the interim financial statements as compared with the annual financial statements for the financial year ended 31 December 2004.</t>
  </si>
  <si>
    <t>the financial statements for the financial  year ended 31 December 2004.</t>
  </si>
  <si>
    <t xml:space="preserve">Other than non-qualification on the local subsidiary and qualification on the foreign subsidiary on the appropriateness of preparing the financial </t>
  </si>
  <si>
    <t xml:space="preserve">During the current quarter ended 30 September 2005, the Group showed a net loss of RM1.312 million on the back of revenue of RM1.093 million, </t>
  </si>
  <si>
    <t xml:space="preserve">a decline as compared to a net profit of RM911,000 in the comparative quarter of the preceding year.  </t>
  </si>
  <si>
    <t xml:space="preserve">During the 9 months period ended 30 September 2005, the Group showed a net loss of RM1.518 million on the back of revenue of RM3.626 million, </t>
  </si>
  <si>
    <t xml:space="preserve">a decline as compared to a net profit of RM2.541 million in the comparative 9 months period of the preceding year.  </t>
  </si>
  <si>
    <t xml:space="preserve">In view of shortage of goods in the market and rapid price erosion of indoor wireless products, the Directors expect the financial performance </t>
  </si>
  <si>
    <t xml:space="preserve">for the financial year ending 31 December 2005 to be lower than the previous financial year.  </t>
  </si>
  <si>
    <t>However, the Group expects to see a continuous growth of wireless adoption in the ASEAN region, the Indian sub-continent and</t>
  </si>
  <si>
    <t>There were no purchase or sales of unquoted investments and/or properties during the current interim period and financial year to date under review.</t>
  </si>
  <si>
    <t>The Company has filed a suit in the High Court of Malaya in Kuala Lumpur on 9 March 2004 against Asustek Computer Inc. ("Asustek"),</t>
  </si>
  <si>
    <t xml:space="preserve">However, the Court had adjourned the  hearing date to 27 September  2005 for further case management as the Learned Judge was not available on  </t>
  </si>
  <si>
    <t>allowed Asustek's application to amend their Statement of Defence and Counterclaim.  Meanwhile the Court has also fixed the above matter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</si>
</sst>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-* #,##0.0_-;\-* #,##0.0_-;_-* &quot;-&quot;?_-;_-@_-"/>
    <numFmt numFmtId="176" formatCode="_(* #,##0.0_);_(* \(#,##0.0\);_(* &quot;-&quot;?_);_(@_)"/>
    <numFmt numFmtId="177" formatCode="_(* #,##0_);_(* \(#,##0\);_(* &quot;-&quot;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[$-409]dddd\,\ mmmm\ dd\,\ yyyy"/>
    <numFmt numFmtId="182" formatCode="[$-409]d\-mmm\-yy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0" fillId="0" borderId="0" xfId="0" applyAlignment="1">
      <alignment horizontal="justify"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3" fontId="0" fillId="0" borderId="0" xfId="15" applyNumberFormat="1" applyFill="1" applyAlignment="1">
      <alignment/>
    </xf>
    <xf numFmtId="9" fontId="0" fillId="0" borderId="0" xfId="2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3" fontId="1" fillId="0" borderId="0" xfId="15" applyNumberFormat="1" applyFont="1" applyFill="1" applyAlignment="1">
      <alignment horizontal="center"/>
    </xf>
    <xf numFmtId="173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9" fontId="0" fillId="0" borderId="0" xfId="2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/>
    </xf>
    <xf numFmtId="43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/>
    </xf>
    <xf numFmtId="173" fontId="0" fillId="0" borderId="0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0" borderId="0" xfId="15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9" fontId="0" fillId="0" borderId="0" xfId="21" applyFont="1" applyFill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173" fontId="0" fillId="0" borderId="0" xfId="15" applyNumberFormat="1" applyFill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15" fontId="0" fillId="0" borderId="0" xfId="0" applyNumberFormat="1" applyFill="1" applyAlignment="1" quotePrefix="1">
      <alignment horizontal="center"/>
    </xf>
    <xf numFmtId="9" fontId="0" fillId="0" borderId="0" xfId="21" applyFill="1" applyAlignment="1">
      <alignment/>
    </xf>
    <xf numFmtId="0" fontId="7" fillId="0" borderId="0" xfId="0" applyFont="1" applyAlignment="1">
      <alignment/>
    </xf>
    <xf numFmtId="173" fontId="0" fillId="0" borderId="1" xfId="15" applyNumberFormat="1" applyFill="1" applyBorder="1" applyAlignment="1">
      <alignment horizontal="center"/>
    </xf>
    <xf numFmtId="38" fontId="0" fillId="0" borderId="0" xfId="15" applyNumberFormat="1" applyAlignment="1">
      <alignment/>
    </xf>
    <xf numFmtId="38" fontId="0" fillId="0" borderId="0" xfId="15" applyNumberFormat="1" applyFont="1" applyAlignment="1">
      <alignment/>
    </xf>
    <xf numFmtId="38" fontId="0" fillId="0" borderId="2" xfId="15" applyNumberFormat="1" applyBorder="1" applyAlignment="1">
      <alignment/>
    </xf>
    <xf numFmtId="38" fontId="0" fillId="0" borderId="0" xfId="15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 horizontal="center"/>
    </xf>
    <xf numFmtId="38" fontId="0" fillId="0" borderId="0" xfId="0" applyNumberFormat="1" applyAlignment="1">
      <alignment/>
    </xf>
    <xf numFmtId="38" fontId="0" fillId="0" borderId="0" xfId="15" applyNumberFormat="1" applyAlignment="1">
      <alignment/>
    </xf>
    <xf numFmtId="38" fontId="0" fillId="0" borderId="3" xfId="15" applyNumberFormat="1" applyBorder="1" applyAlignment="1">
      <alignment/>
    </xf>
    <xf numFmtId="38" fontId="0" fillId="0" borderId="0" xfId="15" applyNumberFormat="1" applyFill="1" applyAlignment="1">
      <alignment/>
    </xf>
    <xf numFmtId="38" fontId="0" fillId="0" borderId="3" xfId="15" applyNumberFormat="1" applyFill="1" applyBorder="1" applyAlignment="1">
      <alignment/>
    </xf>
    <xf numFmtId="38" fontId="0" fillId="0" borderId="2" xfId="15" applyNumberFormat="1" applyBorder="1" applyAlignment="1">
      <alignment/>
    </xf>
    <xf numFmtId="4" fontId="0" fillId="0" borderId="0" xfId="15" applyNumberFormat="1" applyAlignment="1">
      <alignment horizontal="right"/>
    </xf>
    <xf numFmtId="43" fontId="0" fillId="0" borderId="0" xfId="15" applyAlignment="1">
      <alignment/>
    </xf>
    <xf numFmtId="43" fontId="0" fillId="0" borderId="0" xfId="15" applyFill="1" applyAlignment="1">
      <alignment horizontal="center"/>
    </xf>
    <xf numFmtId="38" fontId="0" fillId="0" borderId="0" xfId="15" applyNumberFormat="1" applyAlignment="1">
      <alignment horizontal="right"/>
    </xf>
    <xf numFmtId="38" fontId="0" fillId="0" borderId="0" xfId="15" applyNumberFormat="1" applyFill="1" applyAlignment="1">
      <alignment horizontal="right"/>
    </xf>
    <xf numFmtId="38" fontId="0" fillId="0" borderId="0" xfId="15" applyNumberFormat="1" applyBorder="1" applyAlignment="1">
      <alignment horizontal="right"/>
    </xf>
    <xf numFmtId="38" fontId="0" fillId="0" borderId="0" xfId="15" applyNumberFormat="1" applyFill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3" xfId="15" applyNumberFormat="1" applyBorder="1" applyAlignment="1">
      <alignment horizontal="right"/>
    </xf>
    <xf numFmtId="38" fontId="0" fillId="0" borderId="3" xfId="15" applyNumberFormat="1" applyFill="1" applyBorder="1" applyAlignment="1">
      <alignment horizontal="right"/>
    </xf>
    <xf numFmtId="38" fontId="1" fillId="0" borderId="4" xfId="15" applyNumberFormat="1" applyFont="1" applyFill="1" applyBorder="1" applyAlignment="1">
      <alignment horizontal="right"/>
    </xf>
    <xf numFmtId="38" fontId="1" fillId="0" borderId="0" xfId="15" applyNumberFormat="1" applyFont="1" applyBorder="1" applyAlignment="1">
      <alignment horizontal="right"/>
    </xf>
    <xf numFmtId="38" fontId="1" fillId="0" borderId="2" xfId="15" applyNumberFormat="1" applyFont="1" applyFill="1" applyBorder="1" applyAlignment="1">
      <alignment horizontal="right"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43" fontId="1" fillId="0" borderId="0" xfId="15" applyFont="1" applyFill="1" applyBorder="1" applyAlignment="1">
      <alignment/>
    </xf>
    <xf numFmtId="43" fontId="0" fillId="0" borderId="1" xfId="15" applyNumberFormat="1" applyFill="1" applyBorder="1" applyAlignment="1">
      <alignment horizontal="center"/>
    </xf>
    <xf numFmtId="173" fontId="0" fillId="0" borderId="1" xfId="15" applyNumberFormat="1" applyFont="1" applyFill="1" applyBorder="1" applyAlignment="1">
      <alignment horizontal="center"/>
    </xf>
    <xf numFmtId="173" fontId="1" fillId="0" borderId="2" xfId="15" applyNumberFormat="1" applyFont="1" applyFill="1" applyBorder="1" applyAlignment="1">
      <alignment/>
    </xf>
    <xf numFmtId="182" fontId="1" fillId="0" borderId="0" xfId="0" applyNumberFormat="1" applyFont="1" applyFill="1" applyAlignment="1">
      <alignment horizontal="center"/>
    </xf>
    <xf numFmtId="182" fontId="1" fillId="0" borderId="0" xfId="0" applyNumberFormat="1" applyFont="1" applyFill="1" applyAlignment="1" quotePrefix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73" fontId="1" fillId="0" borderId="0" xfId="15" applyNumberFormat="1" applyFont="1" applyAlignment="1">
      <alignment horizontal="center"/>
    </xf>
    <xf numFmtId="0" fontId="7" fillId="0" borderId="0" xfId="0" applyFont="1" applyFill="1" applyAlignment="1">
      <alignment/>
    </xf>
    <xf numFmtId="173" fontId="1" fillId="0" borderId="5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173" fontId="1" fillId="0" borderId="2" xfId="15" applyNumberFormat="1" applyFont="1" applyFill="1" applyBorder="1" applyAlignment="1">
      <alignment horizontal="center"/>
    </xf>
    <xf numFmtId="173" fontId="0" fillId="0" borderId="0" xfId="15" applyNumberFormat="1" applyFont="1" applyFill="1" applyAlignment="1">
      <alignment horizontal="center"/>
    </xf>
    <xf numFmtId="173" fontId="1" fillId="0" borderId="2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 horizontal="center"/>
    </xf>
    <xf numFmtId="173" fontId="0" fillId="0" borderId="0" xfId="15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left"/>
    </xf>
    <xf numFmtId="173" fontId="0" fillId="0" borderId="3" xfId="15" applyNumberFormat="1" applyFill="1" applyBorder="1" applyAlignment="1">
      <alignment horizontal="center"/>
    </xf>
    <xf numFmtId="173" fontId="1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40" fontId="0" fillId="0" borderId="1" xfId="15" applyNumberFormat="1" applyBorder="1" applyAlignment="1">
      <alignment horizontal="right"/>
    </xf>
    <xf numFmtId="43" fontId="0" fillId="0" borderId="0" xfId="0" applyNumberFormat="1" applyBorder="1" applyAlignment="1">
      <alignment/>
    </xf>
    <xf numFmtId="38" fontId="0" fillId="0" borderId="0" xfId="0" applyNumberFormat="1" applyFill="1" applyAlignment="1">
      <alignment/>
    </xf>
    <xf numFmtId="173" fontId="0" fillId="0" borderId="0" xfId="15" applyNumberFormat="1" applyFont="1" applyFill="1" applyAlignment="1">
      <alignment/>
    </xf>
    <xf numFmtId="38" fontId="0" fillId="0" borderId="0" xfId="15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0" fillId="0" borderId="3" xfId="15" applyNumberFormat="1" applyFont="1" applyFill="1" applyBorder="1" applyAlignment="1">
      <alignment/>
    </xf>
    <xf numFmtId="38" fontId="0" fillId="0" borderId="3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38" fontId="0" fillId="0" borderId="0" xfId="15" applyNumberFormat="1" applyFont="1" applyFill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15" applyNumberFormat="1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173" fontId="0" fillId="0" borderId="0" xfId="15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AnnWeb.nsf/8b25383a269fcce548256d79001af770/482568ad00295d0748256f5c00336a80/$FILE/Sept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ong\My%20Documents\Qtrly\2Q05\June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quity"/>
      <sheetName val="CashFlow"/>
      <sheetName val="Notes"/>
    </sheetNames>
    <sheetDataSet>
      <sheetData sheetId="0">
        <row r="1">
          <cell r="A1" t="str">
            <v>PALETTE MULTIMEDIA BERHAD </v>
          </cell>
        </row>
        <row r="2">
          <cell r="A2" t="str">
            <v>(Company No.: 420056-K)</v>
          </cell>
        </row>
      </sheetData>
      <sheetData sheetId="2">
        <row r="24">
          <cell r="B24">
            <v>26400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quity"/>
      <sheetName val="Notes"/>
      <sheetName val="Cashflow"/>
    </sheetNames>
    <sheetDataSet>
      <sheetData sheetId="2">
        <row r="1">
          <cell r="A1" t="str">
            <v>PALETTE MULTIMEDIA BERHAD </v>
          </cell>
        </row>
        <row r="2">
          <cell r="A2" t="str">
            <v>(Company No.: 420056-K)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75" zoomScaleNormal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44" sqref="A44"/>
    </sheetView>
  </sheetViews>
  <sheetFormatPr defaultColWidth="9.140625" defaultRowHeight="12.75"/>
  <cols>
    <col min="1" max="1" width="33.140625" style="0" customWidth="1"/>
    <col min="2" max="2" width="12.57421875" style="0" customWidth="1"/>
    <col min="3" max="3" width="1.7109375" style="0" customWidth="1"/>
    <col min="4" max="4" width="14.28125" style="42" bestFit="1" customWidth="1"/>
    <col min="5" max="5" width="2.7109375" style="105" customWidth="1"/>
    <col min="6" max="6" width="12.57421875" style="3" bestFit="1" customWidth="1"/>
    <col min="7" max="7" width="2.00390625" style="0" customWidth="1"/>
    <col min="8" max="8" width="12.57421875" style="42" bestFit="1" customWidth="1"/>
    <col min="9" max="9" width="11.7109375" style="0" customWidth="1"/>
  </cols>
  <sheetData>
    <row r="1" ht="12.75">
      <c r="A1" s="1" t="s">
        <v>105</v>
      </c>
    </row>
    <row r="2" ht="12.75">
      <c r="A2" s="2" t="s">
        <v>106</v>
      </c>
    </row>
    <row r="4" ht="12.75">
      <c r="A4" s="1" t="s">
        <v>0</v>
      </c>
    </row>
    <row r="5" ht="12.75">
      <c r="A5" s="1" t="s">
        <v>212</v>
      </c>
    </row>
    <row r="6" spans="1:2" ht="12.75">
      <c r="A6" s="1" t="s">
        <v>1</v>
      </c>
      <c r="B6" s="3"/>
    </row>
    <row r="7" spans="1:2" ht="12.75">
      <c r="A7" s="1"/>
      <c r="B7" s="3"/>
    </row>
    <row r="8" spans="1:2" ht="12.75">
      <c r="A8" s="1"/>
      <c r="B8" s="3"/>
    </row>
    <row r="9" spans="1:8" ht="12.75">
      <c r="A9" s="1"/>
      <c r="B9" s="87">
        <v>2005</v>
      </c>
      <c r="C9" s="1"/>
      <c r="D9" s="79">
        <v>2004</v>
      </c>
      <c r="E9" s="106"/>
      <c r="F9" s="87">
        <v>2005</v>
      </c>
      <c r="G9" s="1"/>
      <c r="H9" s="79">
        <v>2004</v>
      </c>
    </row>
    <row r="10" spans="1:8" ht="12.75">
      <c r="A10" s="1"/>
      <c r="B10" s="87" t="s">
        <v>2</v>
      </c>
      <c r="C10" s="1"/>
      <c r="D10" s="79" t="s">
        <v>6</v>
      </c>
      <c r="E10" s="106"/>
      <c r="F10" s="87" t="s">
        <v>2</v>
      </c>
      <c r="G10" s="1"/>
      <c r="H10" s="79" t="s">
        <v>2</v>
      </c>
    </row>
    <row r="11" spans="1:8" ht="12.75">
      <c r="A11" s="1"/>
      <c r="B11" s="87" t="s">
        <v>3</v>
      </c>
      <c r="C11" s="1"/>
      <c r="D11" s="79" t="s">
        <v>3</v>
      </c>
      <c r="E11" s="106"/>
      <c r="F11" s="87" t="s">
        <v>190</v>
      </c>
      <c r="G11" s="1"/>
      <c r="H11" s="79" t="s">
        <v>190</v>
      </c>
    </row>
    <row r="12" spans="1:8" ht="12.75">
      <c r="A12" s="1"/>
      <c r="B12" s="87" t="s">
        <v>4</v>
      </c>
      <c r="C12" s="1"/>
      <c r="D12" s="79" t="s">
        <v>4</v>
      </c>
      <c r="E12" s="106"/>
      <c r="F12" s="87" t="s">
        <v>7</v>
      </c>
      <c r="G12" s="1"/>
      <c r="H12" s="79" t="s">
        <v>7</v>
      </c>
    </row>
    <row r="13" spans="1:8" ht="12.75">
      <c r="A13" s="1"/>
      <c r="B13" s="88" t="s">
        <v>191</v>
      </c>
      <c r="C13" s="1"/>
      <c r="D13" s="90" t="s">
        <v>191</v>
      </c>
      <c r="E13" s="106"/>
      <c r="F13" s="89" t="str">
        <f>D13</f>
        <v>30 Sept</v>
      </c>
      <c r="G13" s="1"/>
      <c r="H13" s="91" t="str">
        <f>F13</f>
        <v>30 Sept</v>
      </c>
    </row>
    <row r="14" spans="1:8" ht="12.75">
      <c r="A14" s="1"/>
      <c r="B14" s="87" t="s">
        <v>5</v>
      </c>
      <c r="C14" s="1"/>
      <c r="D14" s="79" t="s">
        <v>5</v>
      </c>
      <c r="E14" s="106"/>
      <c r="F14" s="87" t="s">
        <v>5</v>
      </c>
      <c r="G14" s="1"/>
      <c r="H14" s="79" t="s">
        <v>5</v>
      </c>
    </row>
    <row r="15" spans="2:9" ht="12.75">
      <c r="B15" s="56"/>
      <c r="C15" s="56"/>
      <c r="D15" s="111"/>
      <c r="E15" s="107"/>
      <c r="F15" s="56"/>
      <c r="G15" s="56"/>
      <c r="H15" s="111"/>
      <c r="I15" s="108"/>
    </row>
    <row r="16" spans="1:9" s="4" customFormat="1" ht="12.75">
      <c r="A16" s="4" t="s">
        <v>8</v>
      </c>
      <c r="B16" s="57">
        <v>1093</v>
      </c>
      <c r="C16" s="57"/>
      <c r="D16" s="15">
        <v>5451</v>
      </c>
      <c r="E16" s="7"/>
      <c r="F16" s="57">
        <v>3626</v>
      </c>
      <c r="G16" s="57"/>
      <c r="H16" s="15">
        <v>13372</v>
      </c>
      <c r="I16" s="16"/>
    </row>
    <row r="17" spans="2:9" s="4" customFormat="1" ht="12.75">
      <c r="B17" s="57"/>
      <c r="C17" s="57"/>
      <c r="D17" s="59"/>
      <c r="E17" s="7"/>
      <c r="F17" s="57"/>
      <c r="G17" s="57"/>
      <c r="H17" s="59"/>
      <c r="I17" s="16"/>
    </row>
    <row r="18" spans="1:8" s="4" customFormat="1" ht="12.75">
      <c r="A18" s="4" t="s">
        <v>9</v>
      </c>
      <c r="B18" s="57">
        <v>-2341</v>
      </c>
      <c r="C18" s="57"/>
      <c r="D18" s="15">
        <v>-4496</v>
      </c>
      <c r="E18" s="7"/>
      <c r="F18" s="57">
        <v>-4975</v>
      </c>
      <c r="G18" s="57"/>
      <c r="H18" s="15">
        <v>-10684</v>
      </c>
    </row>
    <row r="19" spans="2:8" s="4" customFormat="1" ht="12.75">
      <c r="B19" s="57"/>
      <c r="C19" s="57"/>
      <c r="D19" s="59"/>
      <c r="E19" s="7"/>
      <c r="F19" s="57"/>
      <c r="G19" s="57"/>
      <c r="H19" s="15"/>
    </row>
    <row r="20" spans="1:8" s="4" customFormat="1" ht="12.75">
      <c r="A20" s="4" t="s">
        <v>10</v>
      </c>
      <c r="B20" s="57">
        <v>10</v>
      </c>
      <c r="C20" s="57"/>
      <c r="D20" s="15">
        <v>2</v>
      </c>
      <c r="E20" s="7"/>
      <c r="F20" s="57">
        <v>26</v>
      </c>
      <c r="G20" s="57"/>
      <c r="H20" s="15">
        <v>7</v>
      </c>
    </row>
    <row r="21" spans="2:8" s="4" customFormat="1" ht="12.75">
      <c r="B21" s="58"/>
      <c r="C21" s="57"/>
      <c r="D21" s="60"/>
      <c r="E21" s="7"/>
      <c r="F21" s="58"/>
      <c r="G21" s="57"/>
      <c r="H21" s="60"/>
    </row>
    <row r="22" spans="1:8" s="4" customFormat="1" ht="12.75">
      <c r="A22" s="6" t="s">
        <v>208</v>
      </c>
      <c r="B22" s="57">
        <f>B16+B18+B20</f>
        <v>-1238</v>
      </c>
      <c r="C22" s="57"/>
      <c r="D22" s="57">
        <f>D16+D18+D20</f>
        <v>957</v>
      </c>
      <c r="E22" s="7"/>
      <c r="F22" s="57">
        <f>F16+F18+F20</f>
        <v>-1323</v>
      </c>
      <c r="G22" s="57"/>
      <c r="H22" s="57">
        <f>H16+H18+H20</f>
        <v>2695</v>
      </c>
    </row>
    <row r="23" spans="1:8" s="4" customFormat="1" ht="12.75">
      <c r="A23" s="6"/>
      <c r="B23" s="57"/>
      <c r="C23" s="57"/>
      <c r="D23" s="59"/>
      <c r="E23" s="7"/>
      <c r="F23" s="57"/>
      <c r="G23" s="57"/>
      <c r="H23" s="59"/>
    </row>
    <row r="24" spans="1:8" s="4" customFormat="1" ht="12.75">
      <c r="A24" s="6" t="s">
        <v>12</v>
      </c>
      <c r="B24" s="57">
        <v>-74</v>
      </c>
      <c r="C24" s="57"/>
      <c r="D24" s="15">
        <v>-46</v>
      </c>
      <c r="E24" s="7"/>
      <c r="F24" s="57">
        <v>-195</v>
      </c>
      <c r="G24" s="57"/>
      <c r="H24" s="15">
        <v>-155</v>
      </c>
    </row>
    <row r="25" spans="1:8" s="4" customFormat="1" ht="12.75">
      <c r="A25" s="6"/>
      <c r="B25" s="58"/>
      <c r="C25" s="57"/>
      <c r="D25" s="60"/>
      <c r="E25" s="7"/>
      <c r="F25" s="58"/>
      <c r="G25" s="57"/>
      <c r="H25" s="60"/>
    </row>
    <row r="26" spans="1:8" s="4" customFormat="1" ht="12.75">
      <c r="A26" s="6" t="s">
        <v>209</v>
      </c>
      <c r="B26" s="57">
        <f>B22+B24</f>
        <v>-1312</v>
      </c>
      <c r="C26" s="57"/>
      <c r="D26" s="57">
        <f>D22+D24</f>
        <v>911</v>
      </c>
      <c r="E26" s="7"/>
      <c r="F26" s="57">
        <f>F22+F24</f>
        <v>-1518</v>
      </c>
      <c r="G26" s="57"/>
      <c r="H26" s="57">
        <f>H22+H24</f>
        <v>2540</v>
      </c>
    </row>
    <row r="27" spans="2:8" s="4" customFormat="1" ht="12.75">
      <c r="B27" s="59"/>
      <c r="C27" s="59"/>
      <c r="D27" s="59"/>
      <c r="E27" s="7"/>
      <c r="F27" s="59"/>
      <c r="G27" s="59"/>
      <c r="H27" s="59"/>
    </row>
    <row r="28" spans="1:8" s="4" customFormat="1" ht="12.75">
      <c r="A28" s="4" t="s">
        <v>11</v>
      </c>
      <c r="B28" s="59">
        <v>0</v>
      </c>
      <c r="C28" s="59"/>
      <c r="D28" s="15">
        <v>0</v>
      </c>
      <c r="E28" s="7"/>
      <c r="F28" s="59">
        <v>0</v>
      </c>
      <c r="G28" s="59"/>
      <c r="H28" s="15">
        <v>0</v>
      </c>
    </row>
    <row r="29" spans="2:8" s="4" customFormat="1" ht="12.75">
      <c r="B29" s="60"/>
      <c r="C29" s="59"/>
      <c r="D29" s="60"/>
      <c r="E29" s="7"/>
      <c r="F29" s="60"/>
      <c r="G29" s="59"/>
      <c r="H29" s="60"/>
    </row>
    <row r="30" spans="1:8" s="4" customFormat="1" ht="12.75">
      <c r="A30" s="6" t="s">
        <v>210</v>
      </c>
      <c r="B30" s="59">
        <f>B26+B28</f>
        <v>-1312</v>
      </c>
      <c r="C30" s="59"/>
      <c r="D30" s="59">
        <f>D26+D28</f>
        <v>911</v>
      </c>
      <c r="E30" s="7"/>
      <c r="F30" s="59">
        <f>F26+F28</f>
        <v>-1518</v>
      </c>
      <c r="G30" s="59"/>
      <c r="H30" s="59">
        <f>H26+H28</f>
        <v>2540</v>
      </c>
    </row>
    <row r="31" spans="2:8" s="4" customFormat="1" ht="12.75">
      <c r="B31" s="59"/>
      <c r="C31" s="59"/>
      <c r="D31" s="59"/>
      <c r="E31" s="7"/>
      <c r="F31" s="59"/>
      <c r="G31" s="59"/>
      <c r="H31" s="59"/>
    </row>
    <row r="32" spans="1:8" s="4" customFormat="1" ht="12.75">
      <c r="A32" s="6" t="s">
        <v>118</v>
      </c>
      <c r="B32" s="59">
        <v>0</v>
      </c>
      <c r="C32" s="59"/>
      <c r="D32" s="15">
        <v>0</v>
      </c>
      <c r="E32" s="7"/>
      <c r="F32" s="59">
        <v>0</v>
      </c>
      <c r="G32" s="59"/>
      <c r="H32" s="59">
        <v>1</v>
      </c>
    </row>
    <row r="33" spans="2:8" s="4" customFormat="1" ht="12.75">
      <c r="B33" s="58"/>
      <c r="C33" s="57"/>
      <c r="D33" s="60"/>
      <c r="E33" s="7"/>
      <c r="F33" s="58"/>
      <c r="G33" s="57"/>
      <c r="H33" s="60"/>
    </row>
    <row r="34" spans="1:8" s="4" customFormat="1" ht="13.5" thickBot="1">
      <c r="A34" s="6" t="s">
        <v>211</v>
      </c>
      <c r="B34" s="61">
        <f>B30+B32</f>
        <v>-1312</v>
      </c>
      <c r="C34" s="57"/>
      <c r="D34" s="61">
        <f>D30+D32</f>
        <v>911</v>
      </c>
      <c r="E34" s="7"/>
      <c r="F34" s="61">
        <f>F30+F32</f>
        <v>-1518</v>
      </c>
      <c r="G34" s="57"/>
      <c r="H34" s="61">
        <f>H30+H32</f>
        <v>2541</v>
      </c>
    </row>
    <row r="35" spans="2:8" s="4" customFormat="1" ht="12.75">
      <c r="B35" s="57"/>
      <c r="C35" s="57"/>
      <c r="D35" s="59"/>
      <c r="E35" s="7"/>
      <c r="F35" s="57"/>
      <c r="G35" s="57"/>
      <c r="H35" s="59"/>
    </row>
    <row r="36" spans="4:8" s="4" customFormat="1" ht="12.75">
      <c r="D36" s="44"/>
      <c r="E36" s="7"/>
      <c r="F36" s="5"/>
      <c r="H36" s="44"/>
    </row>
    <row r="37" spans="1:8" s="4" customFormat="1" ht="13.5" thickBot="1">
      <c r="A37" s="6" t="s">
        <v>121</v>
      </c>
      <c r="B37" s="109">
        <f>+B30/(26400*4)*100</f>
        <v>-1.2424242424242424</v>
      </c>
      <c r="C37" s="62"/>
      <c r="D37" s="109">
        <f>+D30/(26400*4)*100</f>
        <v>0.8626893939393939</v>
      </c>
      <c r="E37" s="110"/>
      <c r="F37" s="109">
        <f>+F30/(26400*4)*100</f>
        <v>-1.4375</v>
      </c>
      <c r="G37" s="62"/>
      <c r="H37" s="109">
        <f>+H30/(26400*4)*100</f>
        <v>2.4053030303030303</v>
      </c>
    </row>
    <row r="38" spans="1:8" s="4" customFormat="1" ht="14.25" customHeight="1" thickBot="1">
      <c r="A38" s="6" t="s">
        <v>122</v>
      </c>
      <c r="B38" s="109">
        <f>B30/(26400*4)*100</f>
        <v>-1.2424242424242424</v>
      </c>
      <c r="C38" s="62"/>
      <c r="D38" s="109">
        <f>D30/(26400*4)*100</f>
        <v>0.8626893939393939</v>
      </c>
      <c r="E38" s="110"/>
      <c r="F38" s="109">
        <f>F30/(26400*4)*100</f>
        <v>-1.4375</v>
      </c>
      <c r="G38" s="62"/>
      <c r="H38" s="109">
        <f>H30/(26400*4)*100</f>
        <v>2.4053030303030303</v>
      </c>
    </row>
    <row r="39" spans="1:8" s="4" customFormat="1" ht="12.75">
      <c r="A39" s="6"/>
      <c r="B39" s="12"/>
      <c r="D39" s="101"/>
      <c r="E39" s="7"/>
      <c r="F39" s="12"/>
      <c r="H39" s="101"/>
    </row>
    <row r="40" spans="4:8" s="4" customFormat="1" ht="12.75">
      <c r="D40" s="44"/>
      <c r="E40" s="7"/>
      <c r="F40" s="5"/>
      <c r="H40" s="44"/>
    </row>
    <row r="41" spans="1:8" s="4" customFormat="1" ht="12.75">
      <c r="A41" s="6" t="s">
        <v>22</v>
      </c>
      <c r="D41" s="44"/>
      <c r="E41" s="7"/>
      <c r="F41" s="5"/>
      <c r="H41" s="44"/>
    </row>
    <row r="42" spans="1:8" s="4" customFormat="1" ht="12.75">
      <c r="A42" s="9" t="s">
        <v>107</v>
      </c>
      <c r="D42" s="44"/>
      <c r="E42" s="7"/>
      <c r="F42" s="5"/>
      <c r="H42" s="44"/>
    </row>
    <row r="43" spans="1:8" s="4" customFormat="1" ht="12.75">
      <c r="A43" s="9" t="s">
        <v>213</v>
      </c>
      <c r="D43" s="44"/>
      <c r="E43" s="7"/>
      <c r="F43" s="5"/>
      <c r="H43" s="44"/>
    </row>
    <row r="44" ht="12.75">
      <c r="A44" s="1" t="s">
        <v>170</v>
      </c>
    </row>
  </sheetData>
  <printOptions/>
  <pageMargins left="0.75" right="0.75" top="0.5" bottom="0.5" header="0.5" footer="0.5"/>
  <pageSetup fitToHeight="1" fitToWidth="1" horizontalDpi="1200" verticalDpi="12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="75" zoomScaleNormal="75" zoomScaleSheetLayoutView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1" sqref="A51"/>
    </sheetView>
  </sheetViews>
  <sheetFormatPr defaultColWidth="9.140625" defaultRowHeight="12.75"/>
  <cols>
    <col min="1" max="1" width="54.57421875" style="0" customWidth="1"/>
    <col min="2" max="2" width="12.57421875" style="0" customWidth="1"/>
    <col min="3" max="3" width="1.7109375" style="0" customWidth="1"/>
    <col min="4" max="4" width="14.00390625" style="42" bestFit="1" customWidth="1"/>
    <col min="5" max="5" width="2.00390625" style="0" customWidth="1"/>
    <col min="6" max="6" width="11.28125" style="3" bestFit="1" customWidth="1"/>
  </cols>
  <sheetData>
    <row r="1" ht="12.75">
      <c r="A1" s="1" t="str">
        <f>+'[1]IS'!A1</f>
        <v>PALETTE MULTIMEDIA BERHAD </v>
      </c>
    </row>
    <row r="2" ht="12.75">
      <c r="A2" s="2" t="str">
        <f>+'[1]IS'!A2</f>
        <v>(Company No.: 420056-K)</v>
      </c>
    </row>
    <row r="4" ht="12.75">
      <c r="A4" s="1" t="s">
        <v>192</v>
      </c>
    </row>
    <row r="5" ht="12.75">
      <c r="A5" s="1"/>
    </row>
    <row r="6" ht="12.75">
      <c r="B6" s="3"/>
    </row>
    <row r="7" spans="2:4" ht="12.75">
      <c r="B7" s="87" t="s">
        <v>13</v>
      </c>
      <c r="C7" s="14"/>
      <c r="D7" s="79" t="s">
        <v>13</v>
      </c>
    </row>
    <row r="8" spans="2:4" ht="12.75">
      <c r="B8" s="88" t="s">
        <v>191</v>
      </c>
      <c r="D8" s="90" t="s">
        <v>104</v>
      </c>
    </row>
    <row r="9" spans="2:4" ht="12.75">
      <c r="B9" s="87">
        <v>2005</v>
      </c>
      <c r="D9" s="79">
        <v>2004</v>
      </c>
    </row>
    <row r="10" spans="2:4" ht="12.75">
      <c r="B10" s="89" t="s">
        <v>1</v>
      </c>
      <c r="D10" s="91" t="s">
        <v>31</v>
      </c>
    </row>
    <row r="11" spans="2:4" ht="12.75">
      <c r="B11" s="87" t="s">
        <v>5</v>
      </c>
      <c r="D11" s="79" t="s">
        <v>5</v>
      </c>
    </row>
    <row r="12" spans="2:4" ht="12.75">
      <c r="B12" s="54"/>
      <c r="C12" s="54"/>
      <c r="D12" s="55"/>
    </row>
    <row r="13" spans="1:6" s="4" customFormat="1" ht="12.75">
      <c r="A13" s="9" t="s">
        <v>14</v>
      </c>
      <c r="B13" s="65">
        <v>490</v>
      </c>
      <c r="C13" s="65"/>
      <c r="D13" s="66">
        <v>462</v>
      </c>
      <c r="F13" s="5"/>
    </row>
    <row r="14" spans="1:6" s="4" customFormat="1" ht="12.75">
      <c r="A14" s="9"/>
      <c r="B14" s="65"/>
      <c r="C14" s="65"/>
      <c r="D14" s="66"/>
      <c r="F14" s="5"/>
    </row>
    <row r="15" spans="1:6" s="4" customFormat="1" ht="12.75">
      <c r="A15" s="9" t="s">
        <v>108</v>
      </c>
      <c r="B15" s="65">
        <v>19465</v>
      </c>
      <c r="C15" s="65"/>
      <c r="D15" s="66">
        <v>19068</v>
      </c>
      <c r="F15" s="5"/>
    </row>
    <row r="16" spans="1:6" s="4" customFormat="1" ht="12.75">
      <c r="A16" s="9"/>
      <c r="B16" s="65"/>
      <c r="C16" s="65"/>
      <c r="D16" s="66"/>
      <c r="F16" s="5"/>
    </row>
    <row r="17" spans="1:6" s="4" customFormat="1" ht="12.75">
      <c r="A17" s="9" t="s">
        <v>15</v>
      </c>
      <c r="B17" s="65"/>
      <c r="C17" s="65"/>
      <c r="D17" s="66"/>
      <c r="F17" s="5"/>
    </row>
    <row r="18" spans="1:6" s="4" customFormat="1" ht="12.75">
      <c r="A18" s="8" t="s">
        <v>109</v>
      </c>
      <c r="B18" s="67">
        <v>4126</v>
      </c>
      <c r="C18" s="67"/>
      <c r="D18" s="68">
        <v>4955</v>
      </c>
      <c r="E18" s="7"/>
      <c r="F18" s="5"/>
    </row>
    <row r="19" spans="1:6" s="4" customFormat="1" ht="12.75">
      <c r="A19" s="8" t="s">
        <v>214</v>
      </c>
      <c r="B19" s="67">
        <v>11628</v>
      </c>
      <c r="C19" s="67"/>
      <c r="D19" s="68">
        <v>12008</v>
      </c>
      <c r="E19" s="7"/>
      <c r="F19" s="5"/>
    </row>
    <row r="20" spans="1:6" s="4" customFormat="1" ht="12.75">
      <c r="A20" s="8" t="s">
        <v>110</v>
      </c>
      <c r="B20" s="67">
        <v>14148</v>
      </c>
      <c r="C20" s="67"/>
      <c r="D20" s="68">
        <v>14269</v>
      </c>
      <c r="E20" s="7"/>
      <c r="F20" s="5"/>
    </row>
    <row r="21" spans="1:6" s="4" customFormat="1" ht="12.75">
      <c r="A21" s="8"/>
      <c r="B21" s="72">
        <f>SUM(B18:B20)</f>
        <v>29902</v>
      </c>
      <c r="C21" s="73"/>
      <c r="D21" s="72">
        <f>SUM(D18:D20)</f>
        <v>31232</v>
      </c>
      <c r="E21" s="7"/>
      <c r="F21" s="5"/>
    </row>
    <row r="22" spans="1:6" s="4" customFormat="1" ht="12.75">
      <c r="A22" s="8"/>
      <c r="B22" s="67"/>
      <c r="C22" s="67"/>
      <c r="D22" s="68"/>
      <c r="E22" s="7"/>
      <c r="F22" s="5"/>
    </row>
    <row r="23" spans="1:6" s="4" customFormat="1" ht="12.75">
      <c r="A23" s="9" t="s">
        <v>16</v>
      </c>
      <c r="B23" s="67"/>
      <c r="C23" s="67"/>
      <c r="D23" s="68"/>
      <c r="E23" s="7"/>
      <c r="F23" s="5"/>
    </row>
    <row r="24" spans="1:6" s="4" customFormat="1" ht="12.75">
      <c r="A24" s="8" t="s">
        <v>17</v>
      </c>
      <c r="B24" s="67">
        <v>17760</v>
      </c>
      <c r="C24" s="67"/>
      <c r="D24" s="68">
        <v>18030</v>
      </c>
      <c r="E24" s="7"/>
      <c r="F24" s="5"/>
    </row>
    <row r="25" spans="1:6" s="4" customFormat="1" ht="12.75">
      <c r="A25" s="8" t="s">
        <v>215</v>
      </c>
      <c r="B25" s="67">
        <v>3566</v>
      </c>
      <c r="C25" s="67"/>
      <c r="D25" s="68">
        <v>2631</v>
      </c>
      <c r="E25" s="7"/>
      <c r="F25" s="5"/>
    </row>
    <row r="26" spans="1:6" s="4" customFormat="1" ht="12.75">
      <c r="A26" s="8" t="s">
        <v>11</v>
      </c>
      <c r="B26" s="67">
        <v>0</v>
      </c>
      <c r="C26" s="67"/>
      <c r="D26" s="68">
        <v>1</v>
      </c>
      <c r="E26" s="7"/>
      <c r="F26" s="5"/>
    </row>
    <row r="27" spans="1:6" s="4" customFormat="1" ht="12.75">
      <c r="A27" s="7"/>
      <c r="B27" s="72">
        <f>SUM(B24:B26)</f>
        <v>21326</v>
      </c>
      <c r="C27" s="73"/>
      <c r="D27" s="72">
        <f>+SUM(D24:D26)</f>
        <v>20662</v>
      </c>
      <c r="E27" s="7"/>
      <c r="F27" s="5"/>
    </row>
    <row r="28" spans="2:6" s="4" customFormat="1" ht="12.75">
      <c r="B28" s="65"/>
      <c r="C28" s="65"/>
      <c r="D28" s="66"/>
      <c r="F28" s="5"/>
    </row>
    <row r="29" spans="1:6" s="4" customFormat="1" ht="12.75">
      <c r="A29" s="9" t="s">
        <v>18</v>
      </c>
      <c r="B29" s="76">
        <f>B21-B27</f>
        <v>8576</v>
      </c>
      <c r="C29" s="75"/>
      <c r="D29" s="76">
        <f>+D21-D27</f>
        <v>10570</v>
      </c>
      <c r="F29" s="5"/>
    </row>
    <row r="30" spans="2:6" s="4" customFormat="1" ht="12.75">
      <c r="B30" s="65"/>
      <c r="C30" s="65"/>
      <c r="D30" s="66"/>
      <c r="F30" s="5"/>
    </row>
    <row r="31" spans="2:6" s="4" customFormat="1" ht="13.5" thickBot="1">
      <c r="B31" s="74">
        <f>B13+B15+B29</f>
        <v>28531</v>
      </c>
      <c r="C31" s="75"/>
      <c r="D31" s="74">
        <f>+D29+D13+D15</f>
        <v>30100</v>
      </c>
      <c r="F31" s="5"/>
    </row>
    <row r="32" spans="2:6" s="4" customFormat="1" ht="12.75">
      <c r="B32" s="65"/>
      <c r="C32" s="65"/>
      <c r="D32" s="66"/>
      <c r="F32" s="5"/>
    </row>
    <row r="33" spans="1:4" ht="12.75">
      <c r="A33" s="1" t="s">
        <v>19</v>
      </c>
      <c r="B33" s="65">
        <f>+'[1]Equity'!B24</f>
        <v>26400</v>
      </c>
      <c r="C33" s="69"/>
      <c r="D33" s="66">
        <v>26400</v>
      </c>
    </row>
    <row r="34" spans="1:4" ht="12.75">
      <c r="A34" s="1" t="s">
        <v>20</v>
      </c>
      <c r="B34" s="70">
        <v>1839</v>
      </c>
      <c r="C34" s="69"/>
      <c r="D34" s="71">
        <v>3402</v>
      </c>
    </row>
    <row r="35" spans="1:4" ht="12.75">
      <c r="A35" s="1"/>
      <c r="B35" s="77">
        <f>SUM(B33:B34)</f>
        <v>28239</v>
      </c>
      <c r="C35" s="78"/>
      <c r="D35" s="77">
        <f>+D33+D34</f>
        <v>29802</v>
      </c>
    </row>
    <row r="36" spans="1:4" ht="12.75">
      <c r="A36" s="1"/>
      <c r="B36" s="67"/>
      <c r="C36" s="69"/>
      <c r="D36" s="68"/>
    </row>
    <row r="37" spans="1:4" ht="12.75">
      <c r="A37" s="1" t="s">
        <v>118</v>
      </c>
      <c r="B37" s="67">
        <v>22</v>
      </c>
      <c r="C37" s="69"/>
      <c r="D37" s="68">
        <v>22</v>
      </c>
    </row>
    <row r="38" spans="1:4" ht="12.75">
      <c r="A38" s="1"/>
      <c r="B38" s="67"/>
      <c r="C38" s="69"/>
      <c r="D38" s="68"/>
    </row>
    <row r="39" spans="1:4" ht="12.75">
      <c r="A39" s="1" t="s">
        <v>111</v>
      </c>
      <c r="B39" s="67"/>
      <c r="C39" s="69"/>
      <c r="D39" s="68"/>
    </row>
    <row r="40" spans="1:4" ht="12.75">
      <c r="A40" s="11" t="s">
        <v>216</v>
      </c>
      <c r="B40" s="67">
        <v>270</v>
      </c>
      <c r="C40" s="69"/>
      <c r="D40" s="68">
        <v>276</v>
      </c>
    </row>
    <row r="41" spans="1:4" ht="12.75">
      <c r="A41" s="1"/>
      <c r="B41" s="67"/>
      <c r="C41" s="69"/>
      <c r="D41" s="68"/>
    </row>
    <row r="42" spans="1:4" ht="13.5" thickBot="1">
      <c r="A42" s="1" t="s">
        <v>21</v>
      </c>
      <c r="B42" s="74">
        <f>B35+B37+B40</f>
        <v>28531</v>
      </c>
      <c r="C42" s="78"/>
      <c r="D42" s="74">
        <f>SUM(D35:D41)</f>
        <v>30100</v>
      </c>
    </row>
    <row r="43" spans="2:6" ht="12.75">
      <c r="B43" s="63">
        <f>B31-B42</f>
        <v>0</v>
      </c>
      <c r="C43" s="63"/>
      <c r="D43" s="64">
        <f>+D31-D42</f>
        <v>0</v>
      </c>
      <c r="F43" s="13"/>
    </row>
    <row r="44" spans="2:6" ht="12.75">
      <c r="B44" s="63"/>
      <c r="C44" s="63"/>
      <c r="D44" s="64"/>
      <c r="F44" s="13"/>
    </row>
    <row r="45" spans="1:6" ht="12.75">
      <c r="A45" t="s">
        <v>123</v>
      </c>
      <c r="B45" s="63">
        <f>+(B35-B15)/(B33*4)*100</f>
        <v>8.308712121212121</v>
      </c>
      <c r="C45" s="63"/>
      <c r="D45" s="64">
        <f>+(D35-D15)/(D33*4)*100</f>
        <v>10.164772727272728</v>
      </c>
      <c r="F45" s="13"/>
    </row>
    <row r="46" spans="1:4" ht="12.75">
      <c r="A46" s="6" t="s">
        <v>81</v>
      </c>
      <c r="B46" s="54"/>
      <c r="C46" s="54"/>
      <c r="D46" s="55"/>
    </row>
    <row r="47" ht="12.75">
      <c r="A47" s="6" t="s">
        <v>22</v>
      </c>
    </row>
    <row r="48" ht="12.75">
      <c r="A48" s="9" t="s">
        <v>116</v>
      </c>
    </row>
    <row r="49" ht="12.75">
      <c r="A49" s="9" t="s">
        <v>217</v>
      </c>
    </row>
    <row r="50" ht="12.75">
      <c r="A50" s="1" t="s">
        <v>230</v>
      </c>
    </row>
  </sheetData>
  <printOptions/>
  <pageMargins left="0.75" right="0.75" top="0.5" bottom="0.75" header="0.5" footer="0.5"/>
  <pageSetup horizontalDpi="600" verticalDpi="600" orientation="portrait" scale="95" r:id="rId1"/>
  <colBreaks count="1" manualBreakCount="1">
    <brk id="6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39" sqref="A39"/>
    </sheetView>
  </sheetViews>
  <sheetFormatPr defaultColWidth="9.140625" defaultRowHeight="12.75"/>
  <cols>
    <col min="1" max="1" width="38.140625" style="0" customWidth="1"/>
    <col min="2" max="2" width="10.421875" style="4" customWidth="1"/>
    <col min="3" max="3" width="12.7109375" style="4" customWidth="1"/>
    <col min="4" max="4" width="12.7109375" style="4" bestFit="1" customWidth="1"/>
    <col min="5" max="5" width="13.8515625" style="4" customWidth="1"/>
    <col min="6" max="6" width="9.421875" style="4" customWidth="1"/>
  </cols>
  <sheetData>
    <row r="1" ht="12.75">
      <c r="A1" s="1" t="str">
        <f>+'BS'!A1</f>
        <v>PALETTE MULTIMEDIA BERHAD </v>
      </c>
    </row>
    <row r="2" ht="12.75">
      <c r="A2" s="2" t="str">
        <f>+'BS'!A2</f>
        <v>(Company No.: 420056-K)</v>
      </c>
    </row>
    <row r="4" ht="12.75">
      <c r="A4" s="1" t="s">
        <v>23</v>
      </c>
    </row>
    <row r="5" ht="12.75">
      <c r="A5" s="1" t="s">
        <v>193</v>
      </c>
    </row>
    <row r="6" ht="12.75">
      <c r="A6" s="1" t="s">
        <v>1</v>
      </c>
    </row>
    <row r="7" ht="12.75">
      <c r="A7" s="1"/>
    </row>
    <row r="9" spans="2:6" ht="12.75">
      <c r="B9" s="9"/>
      <c r="C9" s="92" t="s">
        <v>29</v>
      </c>
      <c r="D9" s="92" t="s">
        <v>29</v>
      </c>
      <c r="E9" s="92" t="s">
        <v>95</v>
      </c>
      <c r="F9" s="9"/>
    </row>
    <row r="10" spans="2:7" ht="12.75">
      <c r="B10" s="92" t="s">
        <v>24</v>
      </c>
      <c r="C10" s="92" t="s">
        <v>112</v>
      </c>
      <c r="D10" s="92" t="s">
        <v>112</v>
      </c>
      <c r="E10" s="92" t="s">
        <v>26</v>
      </c>
      <c r="F10" s="92"/>
      <c r="G10" s="3"/>
    </row>
    <row r="11" spans="2:7" ht="12.75">
      <c r="B11" s="92" t="s">
        <v>25</v>
      </c>
      <c r="C11" s="92" t="s">
        <v>113</v>
      </c>
      <c r="D11" s="92" t="s">
        <v>114</v>
      </c>
      <c r="E11" s="92" t="s">
        <v>27</v>
      </c>
      <c r="F11" s="92" t="s">
        <v>28</v>
      </c>
      <c r="G11" s="3"/>
    </row>
    <row r="12" spans="2:7" ht="12.75">
      <c r="B12" s="92" t="s">
        <v>5</v>
      </c>
      <c r="C12" s="92" t="s">
        <v>5</v>
      </c>
      <c r="D12" s="92" t="s">
        <v>5</v>
      </c>
      <c r="E12" s="92" t="s">
        <v>5</v>
      </c>
      <c r="F12" s="92" t="s">
        <v>5</v>
      </c>
      <c r="G12" s="3"/>
    </row>
    <row r="13" spans="1:6" ht="12.75">
      <c r="A13" s="48" t="s">
        <v>194</v>
      </c>
      <c r="B13" s="50"/>
      <c r="C13" s="50"/>
      <c r="D13" s="50"/>
      <c r="E13" s="50"/>
      <c r="F13" s="50"/>
    </row>
    <row r="14" spans="2:6" ht="12.75">
      <c r="B14" s="50"/>
      <c r="C14" s="50"/>
      <c r="D14" s="50"/>
      <c r="E14" s="50"/>
      <c r="F14" s="50"/>
    </row>
    <row r="15" spans="1:6" ht="12.75">
      <c r="A15" t="s">
        <v>145</v>
      </c>
      <c r="B15" s="50">
        <v>26400</v>
      </c>
      <c r="C15" s="50">
        <v>4123</v>
      </c>
      <c r="D15" s="50">
        <v>53</v>
      </c>
      <c r="E15" s="50">
        <v>-774</v>
      </c>
      <c r="F15" s="50">
        <f>SUM(B15:E15)</f>
        <v>29802</v>
      </c>
    </row>
    <row r="16" spans="2:6" ht="12.75">
      <c r="B16" s="50"/>
      <c r="C16" s="50"/>
      <c r="D16" s="50"/>
      <c r="E16" s="50"/>
      <c r="F16" s="50"/>
    </row>
    <row r="17" spans="1:6" ht="12.75">
      <c r="A17" t="s">
        <v>205</v>
      </c>
      <c r="B17" s="50">
        <v>0</v>
      </c>
      <c r="C17" s="50">
        <v>0</v>
      </c>
      <c r="D17" s="51">
        <v>0</v>
      </c>
      <c r="E17" s="50">
        <f>'IS'!F34</f>
        <v>-1518</v>
      </c>
      <c r="F17" s="50">
        <f>SUM(B17:E17)</f>
        <v>-1518</v>
      </c>
    </row>
    <row r="18" spans="2:6" ht="12.75">
      <c r="B18" s="50"/>
      <c r="C18" s="50"/>
      <c r="D18" s="51"/>
      <c r="E18" s="50"/>
      <c r="F18" s="50"/>
    </row>
    <row r="19" spans="1:6" ht="12.75">
      <c r="A19" t="s">
        <v>146</v>
      </c>
      <c r="B19" s="50">
        <v>0</v>
      </c>
      <c r="C19" s="50">
        <v>0</v>
      </c>
      <c r="D19" s="51">
        <v>-45</v>
      </c>
      <c r="E19" s="50">
        <v>0</v>
      </c>
      <c r="F19" s="50">
        <f>SUM(B19:E19)</f>
        <v>-45</v>
      </c>
    </row>
    <row r="20" spans="2:6" ht="12.75">
      <c r="B20" s="50"/>
      <c r="C20" s="50"/>
      <c r="D20" s="50"/>
      <c r="E20" s="50"/>
      <c r="F20" s="50"/>
    </row>
    <row r="21" spans="1:6" ht="13.5" thickBot="1">
      <c r="A21" t="s">
        <v>197</v>
      </c>
      <c r="B21" s="52">
        <f>SUM(B15:B20)</f>
        <v>26400</v>
      </c>
      <c r="C21" s="52">
        <f>SUM(C15:C20)</f>
        <v>4123</v>
      </c>
      <c r="D21" s="52">
        <f>SUM(D15:D20)</f>
        <v>8</v>
      </c>
      <c r="E21" s="52">
        <f>SUM(E15:E20)</f>
        <v>-2292</v>
      </c>
      <c r="F21" s="52">
        <f>SUM(F15:F20)</f>
        <v>28239</v>
      </c>
    </row>
    <row r="22" spans="2:6" ht="12.75">
      <c r="B22" s="53"/>
      <c r="C22" s="53"/>
      <c r="D22" s="53"/>
      <c r="E22" s="53"/>
      <c r="F22" s="53"/>
    </row>
    <row r="23" spans="2:7" ht="12.75">
      <c r="B23" s="53"/>
      <c r="C23" s="53"/>
      <c r="D23" s="53"/>
      <c r="E23" s="53"/>
      <c r="F23" s="53"/>
      <c r="G23" s="54"/>
    </row>
    <row r="24" spans="1:6" ht="12.75">
      <c r="A24" s="48" t="s">
        <v>195</v>
      </c>
      <c r="B24" s="53"/>
      <c r="C24" s="53"/>
      <c r="D24" s="53"/>
      <c r="E24" s="53"/>
      <c r="F24" s="53"/>
    </row>
    <row r="25" spans="2:6" ht="12.75">
      <c r="B25" s="53"/>
      <c r="C25" s="53"/>
      <c r="D25" s="53"/>
      <c r="E25" s="53"/>
      <c r="F25" s="53"/>
    </row>
    <row r="26" spans="1:6" ht="12.75">
      <c r="A26" t="s">
        <v>94</v>
      </c>
      <c r="B26" s="50">
        <v>24000</v>
      </c>
      <c r="C26" s="50">
        <v>1771</v>
      </c>
      <c r="D26" s="50">
        <v>258</v>
      </c>
      <c r="E26" s="50">
        <v>-3636</v>
      </c>
      <c r="F26" s="50">
        <f>SUM(B26:E26)</f>
        <v>22393</v>
      </c>
    </row>
    <row r="27" spans="2:6" ht="12.75">
      <c r="B27" s="50"/>
      <c r="C27" s="50"/>
      <c r="D27" s="50"/>
      <c r="E27" s="50"/>
      <c r="F27" s="50"/>
    </row>
    <row r="28" spans="1:6" ht="12.75">
      <c r="A28" t="s">
        <v>185</v>
      </c>
      <c r="B28" s="50">
        <v>2400</v>
      </c>
      <c r="C28" s="50">
        <v>2352</v>
      </c>
      <c r="D28" s="50">
        <v>0</v>
      </c>
      <c r="E28" s="50">
        <v>0</v>
      </c>
      <c r="F28" s="50">
        <f>SUM(B28:E28)</f>
        <v>4752</v>
      </c>
    </row>
    <row r="29" spans="1:6" ht="12.75">
      <c r="A29" t="s">
        <v>119</v>
      </c>
      <c r="B29" s="50"/>
      <c r="C29" s="50"/>
      <c r="D29" s="50"/>
      <c r="E29" s="50"/>
      <c r="F29" s="50"/>
    </row>
    <row r="30" spans="2:6" ht="12.75">
      <c r="B30" s="50"/>
      <c r="C30" s="50"/>
      <c r="D30" s="50"/>
      <c r="E30" s="50"/>
      <c r="F30" s="50"/>
    </row>
    <row r="31" spans="1:6" ht="12.75">
      <c r="A31" t="s">
        <v>30</v>
      </c>
      <c r="B31" s="50">
        <v>0</v>
      </c>
      <c r="C31" s="50">
        <v>0</v>
      </c>
      <c r="D31" s="51">
        <v>0</v>
      </c>
      <c r="E31" s="50">
        <v>2541</v>
      </c>
      <c r="F31" s="50">
        <f>SUM(B31:E31)</f>
        <v>2541</v>
      </c>
    </row>
    <row r="32" spans="2:6" ht="12.75">
      <c r="B32" s="50"/>
      <c r="C32" s="50"/>
      <c r="D32" s="50"/>
      <c r="E32" s="50"/>
      <c r="F32" s="50"/>
    </row>
    <row r="33" spans="1:6" ht="13.5" thickBot="1">
      <c r="A33" t="s">
        <v>196</v>
      </c>
      <c r="B33" s="52">
        <f>SUM(B26:B32)</f>
        <v>26400</v>
      </c>
      <c r="C33" s="52">
        <f>SUM(C26:C32)</f>
        <v>4123</v>
      </c>
      <c r="D33" s="52">
        <f>SUM(D26:D32)</f>
        <v>258</v>
      </c>
      <c r="E33" s="52">
        <f>SUM(E26:E32)</f>
        <v>-1095</v>
      </c>
      <c r="F33" s="52">
        <f>SUM(F26:F32)</f>
        <v>29686</v>
      </c>
    </row>
    <row r="34" spans="2:6" ht="12.75">
      <c r="B34" s="53"/>
      <c r="C34" s="53"/>
      <c r="D34" s="53"/>
      <c r="E34" s="53"/>
      <c r="F34" s="53"/>
    </row>
    <row r="35" spans="2:6" ht="12.75">
      <c r="B35" s="53"/>
      <c r="C35" s="53"/>
      <c r="D35" s="53"/>
      <c r="E35" s="53"/>
      <c r="F35" s="53"/>
    </row>
    <row r="36" ht="12.75">
      <c r="A36" s="6" t="s">
        <v>22</v>
      </c>
    </row>
    <row r="37" ht="12.75">
      <c r="A37" s="9" t="s">
        <v>117</v>
      </c>
    </row>
    <row r="38" spans="1:7" ht="12.75">
      <c r="A38" s="9" t="s">
        <v>218</v>
      </c>
      <c r="G38" s="10"/>
    </row>
    <row r="39" ht="12.75">
      <c r="A39" s="1" t="s">
        <v>124</v>
      </c>
    </row>
  </sheetData>
  <printOptions horizontalCentered="1"/>
  <pageMargins left="0.75" right="0.25" top="0.5" bottom="0.5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1"/>
  <sheetViews>
    <sheetView tabSelected="1" view="pageBreakPreview" zoomScaleNormal="80" zoomScaleSheetLayoutView="100" workbookViewId="0" topLeftCell="A1">
      <pane xSplit="1" ySplit="7" topLeftCell="B2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35" sqref="C235"/>
    </sheetView>
  </sheetViews>
  <sheetFormatPr defaultColWidth="9.140625" defaultRowHeight="12.75"/>
  <cols>
    <col min="1" max="1" width="4.57421875" style="21" customWidth="1"/>
    <col min="2" max="2" width="11.8515625" style="22" customWidth="1"/>
    <col min="3" max="3" width="14.7109375" style="22" customWidth="1"/>
    <col min="4" max="4" width="11.28125" style="22" bestFit="1" customWidth="1"/>
    <col min="5" max="5" width="12.8515625" style="22" bestFit="1" customWidth="1"/>
    <col min="6" max="6" width="13.421875" style="22" bestFit="1" customWidth="1"/>
    <col min="7" max="7" width="13.28125" style="22" bestFit="1" customWidth="1"/>
    <col min="8" max="8" width="11.57421875" style="22" bestFit="1" customWidth="1"/>
    <col min="9" max="9" width="12.28125" style="22" customWidth="1"/>
    <col min="10" max="10" width="16.8515625" style="22" bestFit="1" customWidth="1"/>
    <col min="11" max="11" width="27.7109375" style="22" customWidth="1"/>
    <col min="12" max="12" width="32.57421875" style="22" customWidth="1"/>
    <col min="13" max="13" width="24.140625" style="22" bestFit="1" customWidth="1"/>
    <col min="14" max="14" width="10.140625" style="22" bestFit="1" customWidth="1"/>
    <col min="15" max="15" width="12.28125" style="22" bestFit="1" customWidth="1"/>
    <col min="16" max="16" width="11.28125" style="22" bestFit="1" customWidth="1"/>
    <col min="17" max="18" width="12.28125" style="22" bestFit="1" customWidth="1"/>
    <col min="19" max="16384" width="9.140625" style="22" customWidth="1"/>
  </cols>
  <sheetData>
    <row r="1" spans="1:3" ht="12.75">
      <c r="A1" s="17" t="str">
        <f>+Equity!A1</f>
        <v>PALETTE MULTIMEDIA BERHAD </v>
      </c>
      <c r="B1" s="18"/>
      <c r="C1" s="18"/>
    </row>
    <row r="2" spans="1:3" ht="12.75">
      <c r="A2" s="2" t="str">
        <f>+Equity!A2</f>
        <v>(Company No.: 420056-K)</v>
      </c>
      <c r="B2" s="18"/>
      <c r="C2" s="18"/>
    </row>
    <row r="3" ht="12.75">
      <c r="A3" s="24"/>
    </row>
    <row r="4" ht="12.75">
      <c r="A4" s="21" t="s">
        <v>79</v>
      </c>
    </row>
    <row r="7" spans="1:2" ht="12.75">
      <c r="A7" s="25" t="s">
        <v>37</v>
      </c>
      <c r="B7" s="26" t="s">
        <v>53</v>
      </c>
    </row>
    <row r="9" ht="12.75">
      <c r="B9" s="22" t="s">
        <v>238</v>
      </c>
    </row>
    <row r="10" ht="12.75">
      <c r="B10" s="22" t="s">
        <v>237</v>
      </c>
    </row>
    <row r="11" ht="12.75">
      <c r="B11" s="22" t="s">
        <v>239</v>
      </c>
    </row>
    <row r="13" ht="12.75">
      <c r="B13" s="22" t="s">
        <v>154</v>
      </c>
    </row>
    <row r="14" ht="12.75">
      <c r="B14" s="22" t="s">
        <v>164</v>
      </c>
    </row>
    <row r="15" ht="12.75">
      <c r="B15" s="22" t="s">
        <v>165</v>
      </c>
    </row>
    <row r="17" ht="12.75">
      <c r="B17" s="22" t="s">
        <v>155</v>
      </c>
    </row>
    <row r="18" ht="12.75">
      <c r="B18" s="22" t="s">
        <v>240</v>
      </c>
    </row>
    <row r="21" spans="1:2" ht="12.75">
      <c r="A21" s="25" t="s">
        <v>38</v>
      </c>
      <c r="B21" s="26" t="s">
        <v>54</v>
      </c>
    </row>
    <row r="23" ht="12.75">
      <c r="B23" s="22" t="s">
        <v>241</v>
      </c>
    </row>
    <row r="24" ht="12.75">
      <c r="B24" s="22" t="s">
        <v>222</v>
      </c>
    </row>
    <row r="25" ht="12.75">
      <c r="B25" s="22" t="s">
        <v>182</v>
      </c>
    </row>
    <row r="28" spans="1:2" ht="12.75">
      <c r="A28" s="25" t="s">
        <v>39</v>
      </c>
      <c r="B28" s="26" t="s">
        <v>55</v>
      </c>
    </row>
    <row r="29" spans="1:2" ht="12.75">
      <c r="A29" s="25"/>
      <c r="B29" s="26"/>
    </row>
    <row r="30" spans="1:2" ht="12.75">
      <c r="A30" s="25"/>
      <c r="B30" s="22" t="s">
        <v>166</v>
      </c>
    </row>
    <row r="31" ht="12.75">
      <c r="A31" s="25"/>
    </row>
    <row r="33" spans="1:2" ht="12.75">
      <c r="A33" s="25" t="s">
        <v>40</v>
      </c>
      <c r="B33" s="26" t="s">
        <v>56</v>
      </c>
    </row>
    <row r="35" ht="12.75">
      <c r="B35" s="22" t="s">
        <v>156</v>
      </c>
    </row>
    <row r="38" spans="1:2" ht="12.75">
      <c r="A38" s="25" t="s">
        <v>57</v>
      </c>
      <c r="B38" s="26" t="s">
        <v>142</v>
      </c>
    </row>
    <row r="39" spans="1:2" ht="12.75">
      <c r="A39" s="25"/>
      <c r="B39" s="26"/>
    </row>
    <row r="40" ht="12.75">
      <c r="B40" s="22" t="s">
        <v>147</v>
      </c>
    </row>
    <row r="43" spans="1:2" ht="12.75">
      <c r="A43" s="25" t="s">
        <v>58</v>
      </c>
      <c r="B43" s="26" t="s">
        <v>59</v>
      </c>
    </row>
    <row r="45" ht="12.75">
      <c r="B45" s="22" t="s">
        <v>223</v>
      </c>
    </row>
    <row r="47" spans="1:2" ht="12.75">
      <c r="A47" s="25"/>
      <c r="B47" s="26"/>
    </row>
    <row r="48" spans="1:2" ht="12.75">
      <c r="A48" s="25" t="s">
        <v>60</v>
      </c>
      <c r="B48" s="26" t="s">
        <v>97</v>
      </c>
    </row>
    <row r="50" ht="12.75">
      <c r="B50" s="22" t="s">
        <v>148</v>
      </c>
    </row>
    <row r="53" spans="1:2" ht="12.75">
      <c r="A53" s="25" t="s">
        <v>61</v>
      </c>
      <c r="B53" s="26" t="s">
        <v>62</v>
      </c>
    </row>
    <row r="54" spans="1:2" ht="12.75">
      <c r="A54" s="25"/>
      <c r="B54" s="26"/>
    </row>
    <row r="55" spans="1:2" ht="12.75">
      <c r="A55" s="25"/>
      <c r="B55" s="26"/>
    </row>
    <row r="56" spans="1:11" s="29" customFormat="1" ht="12.75">
      <c r="A56" s="23"/>
      <c r="B56" s="93" t="s">
        <v>76</v>
      </c>
      <c r="D56" s="79" t="s">
        <v>77</v>
      </c>
      <c r="E56" s="79"/>
      <c r="F56" s="79" t="s">
        <v>125</v>
      </c>
      <c r="G56" s="79"/>
      <c r="H56" s="79" t="s">
        <v>126</v>
      </c>
      <c r="I56" s="79"/>
      <c r="J56" s="79" t="s">
        <v>127</v>
      </c>
      <c r="K56" s="79"/>
    </row>
    <row r="57" spans="4:13" ht="12.75">
      <c r="D57" s="79" t="s">
        <v>5</v>
      </c>
      <c r="E57" s="79"/>
      <c r="F57" s="79" t="s">
        <v>5</v>
      </c>
      <c r="G57" s="79"/>
      <c r="H57" s="79" t="s">
        <v>5</v>
      </c>
      <c r="I57" s="79"/>
      <c r="J57" s="79" t="s">
        <v>5</v>
      </c>
      <c r="K57" s="79"/>
      <c r="L57" s="27"/>
      <c r="M57" s="28"/>
    </row>
    <row r="58" spans="12:13" ht="12.75">
      <c r="L58" s="27"/>
      <c r="M58" s="28"/>
    </row>
    <row r="59" spans="2:13" ht="12.75">
      <c r="B59" s="123" t="s">
        <v>131</v>
      </c>
      <c r="C59" s="123"/>
      <c r="D59" s="44"/>
      <c r="E59" s="44"/>
      <c r="F59" s="44"/>
      <c r="G59" s="44"/>
      <c r="H59" s="44"/>
      <c r="I59" s="44"/>
      <c r="J59" s="44"/>
      <c r="K59" s="44"/>
      <c r="L59" s="27"/>
      <c r="M59" s="28"/>
    </row>
    <row r="60" spans="2:13" ht="12.75">
      <c r="B60" s="22" t="s">
        <v>8</v>
      </c>
      <c r="D60" s="101">
        <v>3626</v>
      </c>
      <c r="E60" s="44"/>
      <c r="F60" s="44">
        <v>0</v>
      </c>
      <c r="G60" s="44"/>
      <c r="H60" s="101" t="s">
        <v>158</v>
      </c>
      <c r="I60" s="44"/>
      <c r="J60" s="97">
        <f>SUM(D60:I60)</f>
        <v>3626</v>
      </c>
      <c r="K60" s="97"/>
      <c r="L60" s="27"/>
      <c r="M60" s="28"/>
    </row>
    <row r="61" spans="2:13" ht="12.75">
      <c r="B61" s="22" t="s">
        <v>128</v>
      </c>
      <c r="D61" s="44">
        <v>635</v>
      </c>
      <c r="E61" s="44"/>
      <c r="F61" s="44">
        <v>0</v>
      </c>
      <c r="G61" s="44"/>
      <c r="H61" s="44">
        <v>-635</v>
      </c>
      <c r="I61" s="44"/>
      <c r="J61" s="44">
        <f>SUM(D61:I61)</f>
        <v>0</v>
      </c>
      <c r="K61" s="44"/>
      <c r="L61" s="27"/>
      <c r="M61" s="28"/>
    </row>
    <row r="62" spans="4:13" ht="12.75">
      <c r="D62" s="44"/>
      <c r="E62" s="44"/>
      <c r="F62" s="44"/>
      <c r="G62" s="44"/>
      <c r="H62" s="44"/>
      <c r="I62" s="44"/>
      <c r="J62" s="44"/>
      <c r="K62" s="44"/>
      <c r="L62" s="27"/>
      <c r="M62" s="28"/>
    </row>
    <row r="63" spans="2:11" ht="13.5" thickBot="1">
      <c r="B63" s="26" t="s">
        <v>129</v>
      </c>
      <c r="D63" s="98">
        <f>SUM(D60:E62)</f>
        <v>4261</v>
      </c>
      <c r="E63" s="99"/>
      <c r="F63" s="98">
        <f>SUM(F60:G62)</f>
        <v>0</v>
      </c>
      <c r="G63" s="99"/>
      <c r="H63" s="98">
        <f>SUM(H60:I62)</f>
        <v>-635</v>
      </c>
      <c r="I63" s="99"/>
      <c r="J63" s="98">
        <f>SUM(J60:K62)</f>
        <v>3626</v>
      </c>
      <c r="K63" s="99"/>
    </row>
    <row r="64" spans="2:11" ht="12.75">
      <c r="B64" s="26"/>
      <c r="D64" s="80"/>
      <c r="E64" s="80"/>
      <c r="F64" s="80"/>
      <c r="G64" s="80"/>
      <c r="H64" s="80"/>
      <c r="I64" s="80"/>
      <c r="J64" s="80"/>
      <c r="K64" s="80"/>
    </row>
    <row r="65" spans="2:3" ht="12.75">
      <c r="B65" s="123" t="s">
        <v>130</v>
      </c>
      <c r="C65" s="123"/>
    </row>
    <row r="66" spans="2:11" ht="12.75">
      <c r="B66" s="22" t="s">
        <v>132</v>
      </c>
      <c r="D66" s="44">
        <f>'IS'!F22</f>
        <v>-1323</v>
      </c>
      <c r="E66" s="44"/>
      <c r="F66" s="44">
        <v>0</v>
      </c>
      <c r="G66" s="44"/>
      <c r="H66" s="44">
        <v>0</v>
      </c>
      <c r="I66" s="44"/>
      <c r="J66" s="44">
        <f>SUM(D66:I66)</f>
        <v>-1323</v>
      </c>
      <c r="K66" s="44"/>
    </row>
    <row r="67" spans="2:11" ht="12.75">
      <c r="B67" s="22" t="s">
        <v>133</v>
      </c>
      <c r="D67" s="44"/>
      <c r="E67" s="44"/>
      <c r="F67" s="44"/>
      <c r="G67" s="44"/>
      <c r="H67" s="44"/>
      <c r="I67" s="44"/>
      <c r="J67" s="103">
        <v>0</v>
      </c>
      <c r="K67" s="44"/>
    </row>
    <row r="68" spans="2:11" ht="12.75">
      <c r="B68" s="22" t="s">
        <v>159</v>
      </c>
      <c r="D68" s="44"/>
      <c r="E68" s="44"/>
      <c r="F68" s="44"/>
      <c r="G68" s="44"/>
      <c r="H68" s="44"/>
      <c r="I68" s="44"/>
      <c r="J68" s="44">
        <f>J66+J67</f>
        <v>-1323</v>
      </c>
      <c r="K68" s="44"/>
    </row>
    <row r="69" spans="2:11" ht="12.75">
      <c r="B69" s="22" t="s">
        <v>134</v>
      </c>
      <c r="D69" s="44"/>
      <c r="E69" s="44"/>
      <c r="F69" s="44"/>
      <c r="G69" s="44"/>
      <c r="H69" s="44"/>
      <c r="I69" s="44"/>
      <c r="J69" s="44">
        <f>'IS'!F24</f>
        <v>-195</v>
      </c>
      <c r="K69" s="44"/>
    </row>
    <row r="70" spans="2:11" ht="12.75">
      <c r="B70" s="22" t="s">
        <v>135</v>
      </c>
      <c r="D70" s="44"/>
      <c r="E70" s="44"/>
      <c r="F70" s="44"/>
      <c r="G70" s="44"/>
      <c r="H70" s="44"/>
      <c r="I70" s="44"/>
      <c r="J70" s="44">
        <v>0</v>
      </c>
      <c r="K70" s="44"/>
    </row>
    <row r="71" spans="4:11" ht="12.75">
      <c r="D71" s="126"/>
      <c r="E71" s="126"/>
      <c r="F71" s="126"/>
      <c r="G71" s="126"/>
      <c r="H71" s="126"/>
      <c r="I71" s="126"/>
      <c r="J71" s="126"/>
      <c r="K71" s="126"/>
    </row>
    <row r="72" spans="2:11" ht="13.5" thickBot="1">
      <c r="B72" s="26" t="s">
        <v>160</v>
      </c>
      <c r="D72" s="125"/>
      <c r="E72" s="125"/>
      <c r="F72" s="125"/>
      <c r="G72" s="125"/>
      <c r="H72" s="125"/>
      <c r="I72" s="125"/>
      <c r="J72" s="96">
        <f>J68+J69+J70</f>
        <v>-1518</v>
      </c>
      <c r="K72" s="100"/>
    </row>
    <row r="73" spans="3:11" ht="12.75">
      <c r="C73" s="27"/>
      <c r="D73" s="40"/>
      <c r="E73" s="47"/>
      <c r="F73" s="40"/>
      <c r="G73" s="47"/>
      <c r="H73" s="47"/>
      <c r="I73" s="47"/>
      <c r="J73" s="47"/>
      <c r="K73" s="47"/>
    </row>
    <row r="74" spans="3:11" ht="12.75">
      <c r="C74" s="27"/>
      <c r="D74" s="41"/>
      <c r="E74" s="15"/>
      <c r="F74" s="15"/>
      <c r="G74" s="15"/>
      <c r="H74" s="15"/>
      <c r="I74" s="15"/>
      <c r="J74" s="15"/>
      <c r="K74" s="27"/>
    </row>
    <row r="75" spans="1:2" ht="12.75">
      <c r="A75" s="25" t="s">
        <v>42</v>
      </c>
      <c r="B75" s="26" t="s">
        <v>41</v>
      </c>
    </row>
    <row r="77" ht="12.75">
      <c r="B77" s="22" t="s">
        <v>167</v>
      </c>
    </row>
    <row r="80" spans="1:2" ht="12.75">
      <c r="A80" s="25" t="s">
        <v>43</v>
      </c>
      <c r="B80" s="26" t="s">
        <v>44</v>
      </c>
    </row>
    <row r="82" ht="12.75">
      <c r="B82" s="22" t="s">
        <v>199</v>
      </c>
    </row>
    <row r="85" spans="1:2" ht="12.75">
      <c r="A85" s="25" t="s">
        <v>45</v>
      </c>
      <c r="B85" s="26" t="s">
        <v>85</v>
      </c>
    </row>
    <row r="87" ht="12.75">
      <c r="B87" s="22" t="s">
        <v>149</v>
      </c>
    </row>
    <row r="90" spans="1:2" ht="12.75">
      <c r="A90" s="25" t="s">
        <v>46</v>
      </c>
      <c r="B90" s="26" t="s">
        <v>136</v>
      </c>
    </row>
    <row r="92" ht="12.75">
      <c r="B92" s="22" t="s">
        <v>168</v>
      </c>
    </row>
    <row r="95" ht="12.75">
      <c r="A95" s="21" t="s">
        <v>231</v>
      </c>
    </row>
    <row r="97" spans="1:2" ht="12.75">
      <c r="A97" s="25" t="s">
        <v>47</v>
      </c>
      <c r="B97" s="26" t="s">
        <v>48</v>
      </c>
    </row>
    <row r="99" ht="12.75">
      <c r="B99" s="22" t="s">
        <v>242</v>
      </c>
    </row>
    <row r="100" ht="12.75">
      <c r="B100" s="22" t="s">
        <v>243</v>
      </c>
    </row>
    <row r="102" ht="12.75">
      <c r="B102" s="22" t="s">
        <v>244</v>
      </c>
    </row>
    <row r="103" ht="12.75">
      <c r="B103" s="22" t="s">
        <v>245</v>
      </c>
    </row>
    <row r="105" ht="12.75">
      <c r="B105" s="22" t="s">
        <v>225</v>
      </c>
    </row>
    <row r="106" ht="12.75">
      <c r="B106" s="22" t="s">
        <v>232</v>
      </c>
    </row>
    <row r="107" ht="12.75">
      <c r="B107" s="22" t="s">
        <v>226</v>
      </c>
    </row>
    <row r="109" spans="1:2" ht="12.75">
      <c r="A109" s="25" t="s">
        <v>49</v>
      </c>
      <c r="B109" s="26" t="s">
        <v>150</v>
      </c>
    </row>
    <row r="111" ht="12.75">
      <c r="B111" s="22" t="s">
        <v>202</v>
      </c>
    </row>
    <row r="112" ht="12.75">
      <c r="B112" s="22" t="s">
        <v>224</v>
      </c>
    </row>
    <row r="113" ht="12.75">
      <c r="B113" s="22" t="s">
        <v>226</v>
      </c>
    </row>
    <row r="116" spans="1:2" ht="12.75">
      <c r="A116" s="25" t="s">
        <v>50</v>
      </c>
      <c r="B116" s="26" t="s">
        <v>51</v>
      </c>
    </row>
    <row r="118" ht="12.75">
      <c r="B118" s="22" t="s">
        <v>229</v>
      </c>
    </row>
    <row r="119" ht="15.75" customHeight="1">
      <c r="B119" s="22" t="s">
        <v>246</v>
      </c>
    </row>
    <row r="120" ht="15.75" customHeight="1">
      <c r="B120" s="22" t="s">
        <v>247</v>
      </c>
    </row>
    <row r="121" ht="12.75">
      <c r="B121" s="22" t="s">
        <v>248</v>
      </c>
    </row>
    <row r="122" ht="12.75">
      <c r="B122" s="22" t="s">
        <v>186</v>
      </c>
    </row>
    <row r="125" spans="1:2" ht="12.75">
      <c r="A125" s="25" t="s">
        <v>52</v>
      </c>
      <c r="B125" s="26" t="s">
        <v>86</v>
      </c>
    </row>
    <row r="127" ht="12.75">
      <c r="B127" s="22" t="s">
        <v>233</v>
      </c>
    </row>
    <row r="128" ht="12.75">
      <c r="B128" s="22" t="s">
        <v>234</v>
      </c>
    </row>
    <row r="130" spans="1:2" ht="12.75">
      <c r="A130" s="25" t="s">
        <v>63</v>
      </c>
      <c r="B130" s="26" t="s">
        <v>11</v>
      </c>
    </row>
    <row r="132" ht="12.75">
      <c r="B132" s="22" t="s">
        <v>235</v>
      </c>
    </row>
    <row r="133" ht="12.75">
      <c r="B133" s="22" t="s">
        <v>183</v>
      </c>
    </row>
    <row r="134" ht="12.75">
      <c r="B134" s="22" t="s">
        <v>157</v>
      </c>
    </row>
    <row r="137" spans="1:2" ht="12.75">
      <c r="A137" s="25" t="s">
        <v>64</v>
      </c>
      <c r="B137" s="26" t="s">
        <v>87</v>
      </c>
    </row>
    <row r="139" ht="12.75">
      <c r="B139" s="22" t="s">
        <v>249</v>
      </c>
    </row>
    <row r="142" spans="1:2" ht="12.75">
      <c r="A142" s="25" t="s">
        <v>65</v>
      </c>
      <c r="B142" s="26" t="s">
        <v>66</v>
      </c>
    </row>
    <row r="144" ht="12.75">
      <c r="B144" s="22" t="s">
        <v>169</v>
      </c>
    </row>
    <row r="147" spans="1:2" ht="12.75">
      <c r="A147" s="25" t="s">
        <v>67</v>
      </c>
      <c r="B147" s="26" t="s">
        <v>68</v>
      </c>
    </row>
    <row r="148" spans="1:2" ht="12.75">
      <c r="A148" s="25"/>
      <c r="B148" s="26"/>
    </row>
    <row r="149" spans="1:2" ht="12.75">
      <c r="A149" s="25"/>
      <c r="B149" s="26" t="s">
        <v>93</v>
      </c>
    </row>
    <row r="150" spans="1:2" ht="12.75">
      <c r="A150" s="25"/>
      <c r="B150" s="26"/>
    </row>
    <row r="151" spans="1:2" ht="12.75">
      <c r="A151" s="25"/>
      <c r="B151" s="29" t="s">
        <v>171</v>
      </c>
    </row>
    <row r="155" ht="12.75">
      <c r="B155" s="26" t="s">
        <v>98</v>
      </c>
    </row>
    <row r="160" spans="4:8" ht="12.75">
      <c r="D160" s="79" t="s">
        <v>99</v>
      </c>
      <c r="F160" s="79" t="s">
        <v>103</v>
      </c>
      <c r="H160" s="79"/>
    </row>
    <row r="161" spans="4:8" ht="12.75">
      <c r="D161" s="79" t="s">
        <v>102</v>
      </c>
      <c r="F161" s="79" t="s">
        <v>102</v>
      </c>
      <c r="H161" s="79" t="s">
        <v>144</v>
      </c>
    </row>
    <row r="162" spans="4:8" ht="12.75">
      <c r="D162" s="79" t="s">
        <v>5</v>
      </c>
      <c r="F162" s="79" t="s">
        <v>5</v>
      </c>
      <c r="H162" s="79" t="s">
        <v>5</v>
      </c>
    </row>
    <row r="163" spans="2:11" ht="12.75">
      <c r="B163" s="22" t="s">
        <v>100</v>
      </c>
      <c r="D163" s="15">
        <v>5950</v>
      </c>
      <c r="F163" s="15">
        <v>5950</v>
      </c>
      <c r="G163" s="15"/>
      <c r="H163" s="15">
        <f>D163-F163</f>
        <v>0</v>
      </c>
      <c r="I163" s="15"/>
      <c r="K163" s="15"/>
    </row>
    <row r="164" spans="2:11" ht="12.75">
      <c r="B164" s="22" t="s">
        <v>101</v>
      </c>
      <c r="D164" s="15">
        <v>1500</v>
      </c>
      <c r="F164" s="15">
        <v>1601</v>
      </c>
      <c r="G164" s="15"/>
      <c r="H164" s="15">
        <f>+D164-F164</f>
        <v>-101</v>
      </c>
      <c r="I164" s="15"/>
      <c r="K164" s="15"/>
    </row>
    <row r="165" spans="2:11" ht="12.75">
      <c r="B165" s="22" t="s">
        <v>92</v>
      </c>
      <c r="D165" s="15">
        <v>1350</v>
      </c>
      <c r="F165" s="15">
        <v>1529</v>
      </c>
      <c r="G165" s="15"/>
      <c r="H165" s="15">
        <f>+D165-F165</f>
        <v>-179</v>
      </c>
      <c r="I165" s="15"/>
      <c r="K165" s="15"/>
    </row>
    <row r="166" spans="4:11" ht="12.75">
      <c r="D166" s="15"/>
      <c r="F166" s="15"/>
      <c r="G166" s="15"/>
      <c r="H166" s="15"/>
      <c r="I166" s="15"/>
      <c r="K166" s="15"/>
    </row>
    <row r="167" spans="1:11" s="26" customFormat="1" ht="13.5" thickBot="1">
      <c r="A167" s="21"/>
      <c r="B167" s="26" t="s">
        <v>28</v>
      </c>
      <c r="D167" s="94">
        <f>SUM(D163:D166)</f>
        <v>8800</v>
      </c>
      <c r="F167" s="94">
        <f>SUM(F163:F166)</f>
        <v>9080</v>
      </c>
      <c r="G167" s="95"/>
      <c r="H167" s="94">
        <f>SUM(H163:H166)</f>
        <v>-280</v>
      </c>
      <c r="I167" s="95"/>
      <c r="K167" s="95"/>
    </row>
    <row r="168" ht="13.5" thickTop="1"/>
    <row r="171" ht="12.75">
      <c r="B171" s="22" t="s">
        <v>227</v>
      </c>
    </row>
    <row r="173" spans="4:8" ht="12.75">
      <c r="D173" s="79" t="s">
        <v>99</v>
      </c>
      <c r="F173" s="79" t="s">
        <v>103</v>
      </c>
      <c r="H173" s="79"/>
    </row>
    <row r="174" spans="4:8" ht="12.75">
      <c r="D174" s="79" t="s">
        <v>102</v>
      </c>
      <c r="F174" s="79" t="s">
        <v>102</v>
      </c>
      <c r="H174" s="79" t="s">
        <v>144</v>
      </c>
    </row>
    <row r="175" spans="4:8" ht="12.75">
      <c r="D175" s="79" t="s">
        <v>5</v>
      </c>
      <c r="F175" s="79" t="s">
        <v>5</v>
      </c>
      <c r="H175" s="79" t="s">
        <v>5</v>
      </c>
    </row>
    <row r="176" spans="2:8" ht="12.75">
      <c r="B176" s="22" t="s">
        <v>100</v>
      </c>
      <c r="D176" s="15">
        <v>4752</v>
      </c>
      <c r="F176" s="15">
        <v>4752</v>
      </c>
      <c r="G176" s="15"/>
      <c r="H176" s="15">
        <f>+D176-F176</f>
        <v>0</v>
      </c>
    </row>
    <row r="177" spans="4:8" ht="12.75">
      <c r="D177" s="15"/>
      <c r="F177" s="15"/>
      <c r="G177" s="15"/>
      <c r="H177" s="15"/>
    </row>
    <row r="178" spans="2:8" ht="13.5" thickBot="1">
      <c r="B178" s="26" t="s">
        <v>28</v>
      </c>
      <c r="C178" s="26"/>
      <c r="D178" s="94">
        <f>SUM(D176:D177)</f>
        <v>4752</v>
      </c>
      <c r="E178" s="26"/>
      <c r="F178" s="94">
        <f>SUM(F176:F177)</f>
        <v>4752</v>
      </c>
      <c r="G178" s="95"/>
      <c r="H178" s="94">
        <f>SUM(H176:H177)</f>
        <v>0</v>
      </c>
    </row>
    <row r="179" ht="13.5" thickTop="1"/>
    <row r="180" spans="1:2" ht="12.75">
      <c r="A180" s="25" t="s">
        <v>69</v>
      </c>
      <c r="B180" s="26" t="s">
        <v>70</v>
      </c>
    </row>
    <row r="185" spans="4:8" ht="12.75">
      <c r="D185" s="79" t="s">
        <v>139</v>
      </c>
      <c r="F185" s="79" t="s">
        <v>140</v>
      </c>
      <c r="H185" s="79" t="s">
        <v>28</v>
      </c>
    </row>
    <row r="186" spans="4:8" ht="12.75">
      <c r="D186" s="79" t="s">
        <v>141</v>
      </c>
      <c r="F186" s="79" t="s">
        <v>141</v>
      </c>
      <c r="H186" s="79" t="s">
        <v>141</v>
      </c>
    </row>
    <row r="187" spans="2:8" ht="12.75">
      <c r="B187" s="22" t="s">
        <v>137</v>
      </c>
      <c r="D187" s="15">
        <v>1158</v>
      </c>
      <c r="F187" s="15">
        <v>270</v>
      </c>
      <c r="H187" s="15">
        <f>+D187+F187</f>
        <v>1428</v>
      </c>
    </row>
    <row r="188" spans="2:8" ht="12.75">
      <c r="B188" s="22" t="s">
        <v>138</v>
      </c>
      <c r="D188" s="15">
        <v>2408</v>
      </c>
      <c r="F188" s="15">
        <v>0</v>
      </c>
      <c r="H188" s="15">
        <f>+D188+F188</f>
        <v>2408</v>
      </c>
    </row>
    <row r="189" spans="4:8" ht="12.75">
      <c r="D189" s="15"/>
      <c r="F189" s="15"/>
      <c r="H189" s="15"/>
    </row>
    <row r="190" spans="2:8" ht="13.5" thickBot="1">
      <c r="B190" s="26" t="s">
        <v>28</v>
      </c>
      <c r="D190" s="83">
        <f>SUM(D187:D189)</f>
        <v>3566</v>
      </c>
      <c r="F190" s="83">
        <f>SUM(F187:F189)</f>
        <v>270</v>
      </c>
      <c r="H190" s="83">
        <f>SUM(H187:H189)</f>
        <v>3836</v>
      </c>
    </row>
    <row r="191" spans="2:8" ht="12.75">
      <c r="B191" s="26"/>
      <c r="D191" s="104"/>
      <c r="F191" s="104"/>
      <c r="H191" s="104"/>
    </row>
    <row r="192" spans="2:8" ht="12.75">
      <c r="B192" s="22" t="s">
        <v>187</v>
      </c>
      <c r="D192" s="104"/>
      <c r="F192" s="104"/>
      <c r="H192" s="104"/>
    </row>
    <row r="193" spans="2:8" ht="12.75">
      <c r="B193" s="26"/>
      <c r="D193" s="104"/>
      <c r="F193" s="104"/>
      <c r="H193" s="104"/>
    </row>
    <row r="195" spans="1:2" ht="12.75">
      <c r="A195" s="25" t="s">
        <v>71</v>
      </c>
      <c r="B195" s="26" t="s">
        <v>72</v>
      </c>
    </row>
    <row r="197" ht="12.75">
      <c r="B197" s="22" t="s">
        <v>151</v>
      </c>
    </row>
    <row r="200" spans="1:2" ht="12.75">
      <c r="A200" s="25" t="s">
        <v>73</v>
      </c>
      <c r="B200" s="26" t="s">
        <v>74</v>
      </c>
    </row>
    <row r="202" ht="12.75">
      <c r="B202" s="22" t="s">
        <v>250</v>
      </c>
    </row>
    <row r="203" ht="12.75">
      <c r="B203" s="22" t="s">
        <v>152</v>
      </c>
    </row>
    <row r="204" ht="12.75">
      <c r="B204" s="22" t="s">
        <v>153</v>
      </c>
    </row>
    <row r="205" ht="12.75">
      <c r="B205" s="22" t="s">
        <v>184</v>
      </c>
    </row>
    <row r="206" ht="12.75">
      <c r="B206" s="22" t="s">
        <v>251</v>
      </c>
    </row>
    <row r="207" ht="12.75">
      <c r="B207" s="22" t="s">
        <v>189</v>
      </c>
    </row>
    <row r="208" ht="12.75">
      <c r="B208" s="22" t="s">
        <v>236</v>
      </c>
    </row>
    <row r="209" ht="12.75">
      <c r="B209" s="22" t="s">
        <v>252</v>
      </c>
    </row>
    <row r="210" ht="12.75">
      <c r="B210" s="22" t="s">
        <v>228</v>
      </c>
    </row>
    <row r="212" ht="12.75">
      <c r="B212" s="22" t="s">
        <v>188</v>
      </c>
    </row>
    <row r="214" ht="12.75">
      <c r="B214" s="22" t="s">
        <v>161</v>
      </c>
    </row>
    <row r="217" spans="1:2" ht="12.75">
      <c r="A217" s="25" t="s">
        <v>75</v>
      </c>
      <c r="B217" s="26" t="s">
        <v>90</v>
      </c>
    </row>
    <row r="218" spans="1:2" ht="12.75">
      <c r="A218" s="25"/>
      <c r="B218" s="26"/>
    </row>
    <row r="219" spans="1:2" ht="12.75">
      <c r="A219" s="25"/>
      <c r="B219" s="29" t="s">
        <v>91</v>
      </c>
    </row>
    <row r="220" spans="1:2" ht="12.75">
      <c r="A220" s="25"/>
      <c r="B220" s="29"/>
    </row>
    <row r="221" spans="1:18" ht="12.75">
      <c r="A221" s="25"/>
      <c r="B221" s="26"/>
      <c r="F221" s="124" t="s">
        <v>78</v>
      </c>
      <c r="G221" s="124"/>
      <c r="H221" s="42"/>
      <c r="I221" s="123" t="s">
        <v>80</v>
      </c>
      <c r="J221" s="123"/>
      <c r="M221" s="33"/>
      <c r="N221" s="33"/>
      <c r="O221" s="35"/>
      <c r="P221" s="36"/>
      <c r="Q221" s="36"/>
      <c r="R221" s="36"/>
    </row>
    <row r="222" spans="1:18" ht="12.75">
      <c r="A222" s="25"/>
      <c r="B222" s="26"/>
      <c r="F222" s="84">
        <v>38625</v>
      </c>
      <c r="G222" s="85">
        <v>38260</v>
      </c>
      <c r="H222" s="46"/>
      <c r="I222" s="86">
        <v>38625</v>
      </c>
      <c r="J222" s="86">
        <v>38260</v>
      </c>
      <c r="M222" s="33"/>
      <c r="N222" s="33"/>
      <c r="O222" s="37"/>
      <c r="P222" s="36"/>
      <c r="Q222" s="33"/>
      <c r="R222" s="33"/>
    </row>
    <row r="223" spans="13:18" ht="12.75">
      <c r="M223" s="33"/>
      <c r="N223" s="33"/>
      <c r="O223" s="35"/>
      <c r="P223" s="32"/>
      <c r="Q223" s="38"/>
      <c r="R223" s="38"/>
    </row>
    <row r="224" spans="2:18" ht="13.5" thickBot="1">
      <c r="B224" s="22" t="s">
        <v>162</v>
      </c>
      <c r="F224" s="49">
        <f>'IS'!B34</f>
        <v>-1312</v>
      </c>
      <c r="G224" s="49">
        <f>'IS'!D34</f>
        <v>911</v>
      </c>
      <c r="H224" s="45"/>
      <c r="I224" s="49">
        <f>'IS'!F34</f>
        <v>-1518</v>
      </c>
      <c r="J224" s="49">
        <f>'IS'!H34</f>
        <v>2541</v>
      </c>
      <c r="M224" s="33"/>
      <c r="N224" s="33"/>
      <c r="O224" s="35"/>
      <c r="P224" s="32"/>
      <c r="Q224" s="38"/>
      <c r="R224" s="38"/>
    </row>
    <row r="225" spans="6:18" ht="12.75">
      <c r="F225" s="15"/>
      <c r="G225" s="15"/>
      <c r="I225" s="15"/>
      <c r="J225" s="15"/>
      <c r="M225" s="33"/>
      <c r="N225" s="33"/>
      <c r="O225" s="35"/>
      <c r="P225" s="32"/>
      <c r="Q225" s="38"/>
      <c r="R225" s="38"/>
    </row>
    <row r="226" spans="2:18" ht="13.5" thickBot="1">
      <c r="B226" s="22" t="s">
        <v>89</v>
      </c>
      <c r="F226" s="49">
        <f>G226</f>
        <v>105600</v>
      </c>
      <c r="G226" s="82">
        <f>26400*4</f>
        <v>105600</v>
      </c>
      <c r="H226" s="45"/>
      <c r="I226" s="49">
        <f>26400*4</f>
        <v>105600</v>
      </c>
      <c r="J226" s="49">
        <f>26400*4</f>
        <v>105600</v>
      </c>
      <c r="M226" s="33"/>
      <c r="N226" s="33"/>
      <c r="O226" s="35"/>
      <c r="P226" s="32"/>
      <c r="Q226" s="38"/>
      <c r="R226" s="38"/>
    </row>
    <row r="227" spans="2:18" ht="12.75">
      <c r="B227" s="22" t="s">
        <v>88</v>
      </c>
      <c r="F227" s="44"/>
      <c r="G227" s="44"/>
      <c r="H227" s="44"/>
      <c r="I227" s="44"/>
      <c r="J227" s="44"/>
      <c r="M227" s="33"/>
      <c r="N227" s="39"/>
      <c r="O227" s="35"/>
      <c r="P227" s="32"/>
      <c r="Q227" s="38"/>
      <c r="R227" s="38"/>
    </row>
    <row r="228" spans="6:18" ht="12.75">
      <c r="F228" s="44"/>
      <c r="G228" s="44"/>
      <c r="H228" s="44"/>
      <c r="I228" s="15"/>
      <c r="J228" s="15"/>
      <c r="M228" s="35"/>
      <c r="N228" s="33"/>
      <c r="O228" s="35"/>
      <c r="P228" s="32"/>
      <c r="Q228" s="33"/>
      <c r="R228" s="33"/>
    </row>
    <row r="229" spans="2:18" ht="13.5" thickBot="1">
      <c r="B229" s="29" t="s">
        <v>84</v>
      </c>
      <c r="F229" s="81">
        <f>F224/F226*100</f>
        <v>-1.2424242424242424</v>
      </c>
      <c r="G229" s="81">
        <f>G224/G226*100</f>
        <v>0.8626893939393939</v>
      </c>
      <c r="H229" s="31"/>
      <c r="I229" s="81">
        <f>I224/I226*100</f>
        <v>-1.4375</v>
      </c>
      <c r="J229" s="81">
        <f>J224/J226*100</f>
        <v>2.40625</v>
      </c>
      <c r="M229" s="35"/>
      <c r="N229" s="33"/>
      <c r="O229" s="35"/>
      <c r="P229" s="35"/>
      <c r="Q229" s="33"/>
      <c r="R229" s="33"/>
    </row>
    <row r="230" spans="2:18" ht="12.75">
      <c r="B230" s="29"/>
      <c r="F230" s="31"/>
      <c r="G230" s="31"/>
      <c r="H230" s="31"/>
      <c r="J230" s="31"/>
      <c r="K230" s="31"/>
      <c r="M230" s="35"/>
      <c r="N230" s="33"/>
      <c r="O230" s="35"/>
      <c r="P230" s="35"/>
      <c r="Q230" s="33"/>
      <c r="R230" s="33"/>
    </row>
    <row r="231" spans="13:18" ht="12.75">
      <c r="M231" s="33"/>
      <c r="N231" s="33"/>
      <c r="O231" s="35"/>
      <c r="P231" s="33"/>
      <c r="Q231" s="33"/>
      <c r="R231" s="33"/>
    </row>
    <row r="232" spans="15:17" ht="12.75">
      <c r="O232" s="15"/>
      <c r="P232" s="32"/>
      <c r="Q232" s="33"/>
    </row>
    <row r="233" spans="1:11" ht="12.75">
      <c r="A233" s="34"/>
      <c r="K233" s="43"/>
    </row>
    <row r="237" ht="12.75">
      <c r="M237" s="30"/>
    </row>
    <row r="238" spans="1:13" ht="12.75">
      <c r="A238" s="34"/>
      <c r="M238" s="30"/>
    </row>
    <row r="239" ht="12.75">
      <c r="A239" s="34"/>
    </row>
    <row r="241" ht="12.75">
      <c r="A241" s="102"/>
    </row>
  </sheetData>
  <mergeCells count="11">
    <mergeCell ref="J71:K71"/>
    <mergeCell ref="I221:J221"/>
    <mergeCell ref="H72:I72"/>
    <mergeCell ref="H71:I71"/>
    <mergeCell ref="B59:C59"/>
    <mergeCell ref="B65:C65"/>
    <mergeCell ref="F221:G221"/>
    <mergeCell ref="D72:E72"/>
    <mergeCell ref="D71:E71"/>
    <mergeCell ref="F72:G72"/>
    <mergeCell ref="F71:G71"/>
  </mergeCells>
  <printOptions/>
  <pageMargins left="0.45" right="0.5" top="0.75" bottom="0.75" header="0.5" footer="0.5"/>
  <pageSetup horizontalDpi="1200" verticalDpi="1200" orientation="portrait" scale="65" r:id="rId1"/>
  <rowBreaks count="3" manualBreakCount="3">
    <brk id="52" max="10" man="1"/>
    <brk id="115" max="10" man="1"/>
    <brk id="17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="75" zoomScaleNormal="75" workbookViewId="0" topLeftCell="A1">
      <pane xSplit="3" ySplit="11" topLeftCell="D3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52" sqref="A52"/>
    </sheetView>
  </sheetViews>
  <sheetFormatPr defaultColWidth="9.140625" defaultRowHeight="12.75"/>
  <cols>
    <col min="1" max="1" width="4.421875" style="14" customWidth="1"/>
    <col min="2" max="2" width="3.421875" style="14" customWidth="1"/>
    <col min="3" max="3" width="69.421875" style="14" customWidth="1"/>
    <col min="4" max="4" width="22.00390625" style="112" bestFit="1" customWidth="1"/>
    <col min="5" max="5" width="5.57421875" style="14" customWidth="1"/>
    <col min="6" max="6" width="22.00390625" style="14" bestFit="1" customWidth="1"/>
    <col min="7" max="16384" width="9.140625" style="14" customWidth="1"/>
  </cols>
  <sheetData>
    <row r="1" ht="12.75">
      <c r="A1" s="17" t="str">
        <f>+'[2]Equity'!A1</f>
        <v>PALETTE MULTIMEDIA BERHAD </v>
      </c>
    </row>
    <row r="2" ht="12.75">
      <c r="A2" s="2" t="str">
        <f>+'[2]Equity'!A2</f>
        <v>(Company No.: 420056-K)</v>
      </c>
    </row>
    <row r="4" ht="12.75">
      <c r="A4" s="17" t="s">
        <v>32</v>
      </c>
    </row>
    <row r="5" ht="12.75">
      <c r="A5" s="1" t="s">
        <v>198</v>
      </c>
    </row>
    <row r="6" ht="12.75">
      <c r="A6" s="17" t="s">
        <v>1</v>
      </c>
    </row>
    <row r="8" spans="4:6" ht="12.75">
      <c r="D8" s="19" t="s">
        <v>203</v>
      </c>
      <c r="F8" s="19" t="s">
        <v>203</v>
      </c>
    </row>
    <row r="9" spans="4:6" ht="12.75">
      <c r="D9" s="19" t="s">
        <v>82</v>
      </c>
      <c r="F9" s="19" t="s">
        <v>82</v>
      </c>
    </row>
    <row r="10" spans="4:6" ht="12.75">
      <c r="D10" s="20" t="s">
        <v>219</v>
      </c>
      <c r="F10" s="20" t="s">
        <v>220</v>
      </c>
    </row>
    <row r="11" spans="4:6" ht="12.75">
      <c r="D11" s="19" t="s">
        <v>5</v>
      </c>
      <c r="F11" s="19" t="s">
        <v>5</v>
      </c>
    </row>
    <row r="12" spans="1:6" ht="12.75">
      <c r="A12" s="17" t="s">
        <v>33</v>
      </c>
      <c r="D12" s="113"/>
      <c r="E12" s="114"/>
      <c r="F12" s="114"/>
    </row>
    <row r="13" spans="2:6" ht="12.75">
      <c r="B13" s="14" t="s">
        <v>163</v>
      </c>
      <c r="D13" s="113">
        <f>'IS'!F26</f>
        <v>-1518</v>
      </c>
      <c r="E13" s="114"/>
      <c r="F13" s="114">
        <f>'IS'!H26</f>
        <v>2540</v>
      </c>
    </row>
    <row r="14" spans="2:6" ht="12.75">
      <c r="B14" s="14" t="s">
        <v>34</v>
      </c>
      <c r="D14" s="113"/>
      <c r="E14" s="114"/>
      <c r="F14" s="114"/>
    </row>
    <row r="15" spans="3:6" ht="12.75">
      <c r="C15" s="14" t="s">
        <v>172</v>
      </c>
      <c r="D15" s="113">
        <v>191</v>
      </c>
      <c r="E15" s="114"/>
      <c r="F15" s="114">
        <v>272</v>
      </c>
    </row>
    <row r="16" spans="3:6" ht="12.75">
      <c r="C16" s="14" t="s">
        <v>173</v>
      </c>
      <c r="D16" s="113">
        <v>57</v>
      </c>
      <c r="E16" s="114"/>
      <c r="F16" s="114">
        <v>57</v>
      </c>
    </row>
    <row r="17" spans="3:6" ht="12.75">
      <c r="C17" s="14" t="s">
        <v>178</v>
      </c>
      <c r="D17" s="113">
        <v>195</v>
      </c>
      <c r="E17" s="114"/>
      <c r="F17" s="114">
        <v>155</v>
      </c>
    </row>
    <row r="18" spans="3:6" ht="12.75">
      <c r="C18" s="14" t="s">
        <v>201</v>
      </c>
      <c r="D18" s="115">
        <v>-46</v>
      </c>
      <c r="E18" s="114"/>
      <c r="F18" s="116">
        <v>0</v>
      </c>
    </row>
    <row r="19" spans="2:6" ht="12.75">
      <c r="B19" s="14" t="s">
        <v>206</v>
      </c>
      <c r="D19" s="114">
        <f>SUM(D13:D18)</f>
        <v>-1121</v>
      </c>
      <c r="E19" s="114"/>
      <c r="F19" s="114">
        <f>SUM(F13:F18)</f>
        <v>3024</v>
      </c>
    </row>
    <row r="20" spans="3:6" ht="12.75">
      <c r="C20" s="14" t="s">
        <v>176</v>
      </c>
      <c r="D20" s="113">
        <v>829</v>
      </c>
      <c r="E20" s="114"/>
      <c r="F20" s="114">
        <v>2540</v>
      </c>
    </row>
    <row r="21" spans="3:6" ht="12.75">
      <c r="C21" s="14" t="s">
        <v>221</v>
      </c>
      <c r="D21" s="113">
        <v>380</v>
      </c>
      <c r="E21" s="114"/>
      <c r="F21" s="114">
        <v>-4038</v>
      </c>
    </row>
    <row r="22" spans="3:6" ht="12.75">
      <c r="C22" s="14" t="s">
        <v>200</v>
      </c>
      <c r="D22" s="113">
        <v>-270</v>
      </c>
      <c r="E22" s="114"/>
      <c r="F22" s="114">
        <v>-4848</v>
      </c>
    </row>
    <row r="23" spans="4:6" ht="12.75">
      <c r="D23" s="115"/>
      <c r="E23" s="114"/>
      <c r="F23" s="116"/>
    </row>
    <row r="24" spans="2:6" ht="12.75">
      <c r="B24" s="14" t="s">
        <v>83</v>
      </c>
      <c r="D24" s="114">
        <f>SUM(D19:D23)</f>
        <v>-182</v>
      </c>
      <c r="E24" s="114"/>
      <c r="F24" s="114">
        <f>SUM(F19:F23)</f>
        <v>-3322</v>
      </c>
    </row>
    <row r="25" spans="3:6" ht="12.75">
      <c r="C25" s="14" t="s">
        <v>179</v>
      </c>
      <c r="D25" s="113">
        <f>-D17</f>
        <v>-195</v>
      </c>
      <c r="E25" s="114"/>
      <c r="F25" s="114">
        <v>-155</v>
      </c>
    </row>
    <row r="26" spans="3:6" ht="12.75">
      <c r="C26" s="14" t="s">
        <v>35</v>
      </c>
      <c r="D26" s="113">
        <v>0</v>
      </c>
      <c r="E26" s="114"/>
      <c r="F26" s="114">
        <v>0</v>
      </c>
    </row>
    <row r="27" spans="2:6" ht="12.75">
      <c r="B27" s="14" t="s">
        <v>36</v>
      </c>
      <c r="D27" s="117">
        <f>SUM(D24:D26)</f>
        <v>-377</v>
      </c>
      <c r="E27" s="114"/>
      <c r="F27" s="117">
        <f>SUM(F24:F26)</f>
        <v>-3477</v>
      </c>
    </row>
    <row r="28" spans="4:6" ht="12.75">
      <c r="D28" s="113"/>
      <c r="E28" s="114"/>
      <c r="F28" s="114"/>
    </row>
    <row r="29" spans="1:6" ht="12.75">
      <c r="A29" s="17" t="s">
        <v>96</v>
      </c>
      <c r="D29" s="113"/>
      <c r="E29" s="114"/>
      <c r="F29" s="114"/>
    </row>
    <row r="30" spans="1:6" ht="12.75">
      <c r="A30" s="17"/>
      <c r="B30" s="14" t="s">
        <v>175</v>
      </c>
      <c r="D30" s="113">
        <v>-219</v>
      </c>
      <c r="E30" s="114"/>
      <c r="F30" s="114">
        <v>-28</v>
      </c>
    </row>
    <row r="31" spans="2:6" ht="12.75">
      <c r="B31" s="14" t="s">
        <v>174</v>
      </c>
      <c r="D31" s="113">
        <v>-454</v>
      </c>
      <c r="E31" s="114"/>
      <c r="F31" s="114">
        <v>-524</v>
      </c>
    </row>
    <row r="32" spans="4:6" ht="12.75">
      <c r="D32" s="117">
        <f>SUM(D30:D31)</f>
        <v>-673</v>
      </c>
      <c r="E32" s="114"/>
      <c r="F32" s="117">
        <f>SUM(F30:F31)</f>
        <v>-552</v>
      </c>
    </row>
    <row r="33" spans="4:6" ht="12.75">
      <c r="D33" s="118"/>
      <c r="E33" s="114"/>
      <c r="F33" s="119"/>
    </row>
    <row r="34" spans="1:6" ht="12.75">
      <c r="A34" s="17" t="s">
        <v>180</v>
      </c>
      <c r="D34" s="118"/>
      <c r="E34" s="114"/>
      <c r="F34" s="119"/>
    </row>
    <row r="35" spans="1:6" ht="12.75">
      <c r="A35" s="17"/>
      <c r="B35" s="14" t="s">
        <v>120</v>
      </c>
      <c r="D35" s="118">
        <v>0</v>
      </c>
      <c r="E35" s="114"/>
      <c r="F35" s="119">
        <v>4752</v>
      </c>
    </row>
    <row r="36" spans="1:6" ht="12.75">
      <c r="A36" s="17"/>
      <c r="B36" s="14" t="s">
        <v>181</v>
      </c>
      <c r="D36" s="118">
        <v>966</v>
      </c>
      <c r="E36" s="114"/>
      <c r="F36" s="119">
        <v>-860</v>
      </c>
    </row>
    <row r="37" spans="1:6" ht="12.75">
      <c r="A37" s="17"/>
      <c r="B37" s="14" t="s">
        <v>177</v>
      </c>
      <c r="D37" s="118">
        <v>-37</v>
      </c>
      <c r="E37" s="114"/>
      <c r="F37" s="119">
        <v>-37</v>
      </c>
    </row>
    <row r="38" spans="4:6" ht="12.75">
      <c r="D38" s="118"/>
      <c r="E38" s="114"/>
      <c r="F38" s="119"/>
    </row>
    <row r="39" spans="4:6" ht="12.75">
      <c r="D39" s="117">
        <f>SUM(D35:D38)</f>
        <v>929</v>
      </c>
      <c r="E39" s="114"/>
      <c r="F39" s="117">
        <f>SUM(F35:F38)</f>
        <v>3855</v>
      </c>
    </row>
    <row r="40" spans="4:6" ht="12.75">
      <c r="D40" s="118"/>
      <c r="E40" s="114"/>
      <c r="F40" s="119"/>
    </row>
    <row r="41" spans="4:6" ht="12.75">
      <c r="D41" s="113"/>
      <c r="E41" s="114"/>
      <c r="F41" s="114"/>
    </row>
    <row r="42" spans="1:6" ht="12.75">
      <c r="A42" s="17" t="s">
        <v>207</v>
      </c>
      <c r="D42" s="113">
        <f>D27+D32+D39</f>
        <v>-121</v>
      </c>
      <c r="E42" s="114"/>
      <c r="F42" s="114">
        <f>F27+F32+F39</f>
        <v>-174</v>
      </c>
    </row>
    <row r="43" spans="1:6" ht="12.75">
      <c r="A43" s="17"/>
      <c r="D43" s="113"/>
      <c r="E43" s="114"/>
      <c r="F43" s="114"/>
    </row>
    <row r="44" spans="1:6" ht="12.75">
      <c r="A44" s="17" t="s">
        <v>143</v>
      </c>
      <c r="D44" s="113">
        <v>14269</v>
      </c>
      <c r="E44" s="114"/>
      <c r="F44" s="114">
        <v>1501</v>
      </c>
    </row>
    <row r="45" spans="1:6" ht="12.75">
      <c r="A45" s="17"/>
      <c r="D45" s="113"/>
      <c r="E45" s="114"/>
      <c r="F45" s="114"/>
    </row>
    <row r="46" spans="1:6" ht="13.5" thickBot="1">
      <c r="A46" s="17" t="s">
        <v>204</v>
      </c>
      <c r="D46" s="120">
        <f>D42+D44</f>
        <v>14148</v>
      </c>
      <c r="E46" s="114"/>
      <c r="F46" s="120">
        <f>F42+F44</f>
        <v>1327</v>
      </c>
    </row>
    <row r="47" ht="12.75">
      <c r="G47" s="114"/>
    </row>
    <row r="48" spans="5:6" ht="12.75">
      <c r="E48" s="121"/>
      <c r="F48" s="114"/>
    </row>
    <row r="49" spans="1:6" ht="12.75">
      <c r="A49" s="122" t="s">
        <v>22</v>
      </c>
      <c r="F49" s="114"/>
    </row>
    <row r="50" spans="1:6" ht="12.75">
      <c r="A50" s="9" t="s">
        <v>115</v>
      </c>
      <c r="F50" s="114"/>
    </row>
    <row r="51" ht="12.75">
      <c r="A51" s="9" t="s">
        <v>217</v>
      </c>
    </row>
    <row r="52" ht="12.75">
      <c r="A52" s="1" t="s">
        <v>170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 Lee Kuan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 Lee Kuan</dc:creator>
  <cp:keywords/>
  <dc:description/>
  <cp:lastModifiedBy>Secretary Dept</cp:lastModifiedBy>
  <cp:lastPrinted>2005-11-30T04:02:06Z</cp:lastPrinted>
  <dcterms:created xsi:type="dcterms:W3CDTF">2003-11-01T13:04:36Z</dcterms:created>
  <dcterms:modified xsi:type="dcterms:W3CDTF">2005-11-30T04:03:37Z</dcterms:modified>
  <cp:category/>
  <cp:version/>
  <cp:contentType/>
  <cp:contentStatus/>
</cp:coreProperties>
</file>