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296" windowWidth="7995" windowHeight="8565" firstSheet="0" activeTab="0"/>
  </bookViews>
  <sheets>
    <sheet name="งบดุล " sheetId="1" r:id="rId1"/>
    <sheet name="งบกำไรขดาทุน" sheetId="2" r:id="rId2"/>
    <sheet name="งบแสดงการเปลี่ยนแปลง " sheetId="3" r:id="rId3"/>
    <sheet name="งบกระแสเงินสด  " sheetId="4" r:id="rId4"/>
  </sheets>
  <definedNames>
    <definedName name="_xlnm.Print_Area" localSheetId="3">'งบกระแสเงินสด  '!$A:$IV</definedName>
    <definedName name="_xlnm.Print_Area" localSheetId="1">'งบกำไรขดาทุน'!$A$1:$L$43</definedName>
  </definedNames>
  <calcPr fullCalcOnLoad="1"/>
</workbook>
</file>

<file path=xl/sharedStrings.xml><?xml version="1.0" encoding="utf-8"?>
<sst xmlns="http://schemas.openxmlformats.org/spreadsheetml/2006/main" count="282" uniqueCount="193">
  <si>
    <t xml:space="preserve"> </t>
  </si>
  <si>
    <t>BALANCE SHEETS</t>
  </si>
  <si>
    <t>CONSOLIDATED</t>
  </si>
  <si>
    <t>THE COMPANY ONLY</t>
  </si>
  <si>
    <t xml:space="preserve"> Baht</t>
  </si>
  <si>
    <t>ASSETS</t>
  </si>
  <si>
    <t>CURRENT ASSETS</t>
  </si>
  <si>
    <t>Accounts and Notes Receivable-Net</t>
  </si>
  <si>
    <t>Accounts Receivable-Subsidiary and Related Companies</t>
  </si>
  <si>
    <t>Inventories-Net</t>
  </si>
  <si>
    <t>Loan to Director and Employee-Net</t>
  </si>
  <si>
    <t>Loan to Related Companies-Net</t>
  </si>
  <si>
    <t>Other Current Assets</t>
  </si>
  <si>
    <t>Advance Payment</t>
  </si>
  <si>
    <t>Others</t>
  </si>
  <si>
    <t>TOTAL CURRENT ASSETS</t>
  </si>
  <si>
    <t>NON-CURRENT ASSETS</t>
  </si>
  <si>
    <t>Property, Plant and Equipment-Net</t>
  </si>
  <si>
    <t>Intangible Asset-Net</t>
  </si>
  <si>
    <t>Other Non-Current Assets</t>
  </si>
  <si>
    <t>Deposit and Marginal Deposit</t>
  </si>
  <si>
    <t>TOTAL NON-CURRENT ASSETS</t>
  </si>
  <si>
    <t>TOTAL ASSETS</t>
  </si>
  <si>
    <t>Notes to the financial statements are an integral part of these statements.</t>
  </si>
  <si>
    <t>CURRENT LIABILITIES</t>
  </si>
  <si>
    <t>Received Deposit and Marginal Deposit</t>
  </si>
  <si>
    <t>Accrued Expenses</t>
  </si>
  <si>
    <t xml:space="preserve">Estimation of Defaulted Debt from The Guarantee of </t>
  </si>
  <si>
    <t>Hire Purchase Liabilities</t>
  </si>
  <si>
    <t>SHAREHOLDERS' EQUITY</t>
  </si>
  <si>
    <t>Share Capital</t>
  </si>
  <si>
    <t>Authorized Share Capital:</t>
  </si>
  <si>
    <t>Issued and Paid-up Share Capital:</t>
  </si>
  <si>
    <t>Premiums on Share Capital</t>
  </si>
  <si>
    <t>Capital Surplus Arisen from Assets Revaluation</t>
  </si>
  <si>
    <t>Unrealized Gain Securities Available for Sale</t>
  </si>
  <si>
    <t>Retained Earnings (Loss)</t>
  </si>
  <si>
    <t>Appropriated</t>
  </si>
  <si>
    <t>Legal Reserve</t>
  </si>
  <si>
    <t>Unappropriated</t>
  </si>
  <si>
    <t>TOTAL SHAREHOLDERS' EQUITY</t>
  </si>
  <si>
    <t>TOTAL LIABILITIES AND SHAREHOLDERS' EQUITY</t>
  </si>
  <si>
    <t>STATEMENTS OF INCOME</t>
  </si>
  <si>
    <t>REVENUES FROM OPERATION</t>
  </si>
  <si>
    <t>Sales</t>
  </si>
  <si>
    <t>Other Income</t>
  </si>
  <si>
    <t>Lab Service Income</t>
  </si>
  <si>
    <t>TOTAL REVENUES</t>
  </si>
  <si>
    <t>EXPENSES FROM OPERATION</t>
  </si>
  <si>
    <t>Cost of Sales</t>
  </si>
  <si>
    <t>Selling and Administrative Expenses</t>
  </si>
  <si>
    <t>TOTAL EXPENSES</t>
  </si>
  <si>
    <t>NET PROFIT(LOSS)  BEFORE INTEREST EXPENSES</t>
  </si>
  <si>
    <t>INTEREST EXPENSES</t>
  </si>
  <si>
    <t>NET PROFIT(LOSS)</t>
  </si>
  <si>
    <t>PRIMARY PROFIT(LOSS) PER SHARE</t>
  </si>
  <si>
    <t>NUMBER OF ORDINARY SHARES (SHARES)</t>
  </si>
  <si>
    <t>STATEMENTS OF CHANGES IN SHAREHOLDERS' EQUITY</t>
  </si>
  <si>
    <t>Capital Surplus</t>
  </si>
  <si>
    <t>Unrealized Gain(Loss)</t>
  </si>
  <si>
    <t>RETAINED EARNINGS</t>
  </si>
  <si>
    <t>Issued and Paid-up</t>
  </si>
  <si>
    <t>Premium on</t>
  </si>
  <si>
    <t>Arisen From</t>
  </si>
  <si>
    <t>Securities Available</t>
  </si>
  <si>
    <t>Total</t>
  </si>
  <si>
    <t>Assets Revaluation</t>
  </si>
  <si>
    <t>For Sale</t>
  </si>
  <si>
    <t>Doubtful Debts</t>
  </si>
  <si>
    <t>Transaction of Error Corrections</t>
  </si>
  <si>
    <t>Interest Expenses</t>
  </si>
  <si>
    <t>Balance as at December 31, 2003 after Adjustments</t>
  </si>
  <si>
    <t xml:space="preserve">      New Arisen Revaluation </t>
  </si>
  <si>
    <t>Unrealized Gain(Loss) Securities Available For Sale</t>
  </si>
  <si>
    <t>Unrealized Amount in the Statements of Income</t>
  </si>
  <si>
    <t>Balance as at December 31, 2004</t>
  </si>
  <si>
    <t>CASH  FLOW  STATEMENT</t>
  </si>
  <si>
    <t>CASH FLOW FROM OPERATING ACTIVITIES</t>
  </si>
  <si>
    <t xml:space="preserve">     Net Profit (Loss)</t>
  </si>
  <si>
    <t xml:space="preserve">     Adjustment to Net Profit (Loss) for Cash Received (Paid) from Operations</t>
  </si>
  <si>
    <t xml:space="preserve">          Depreciation</t>
  </si>
  <si>
    <t xml:space="preserve">          Amortization Expenses - Leasehold Right</t>
  </si>
  <si>
    <t xml:space="preserve">          Loss (Gain) from Sales of Fixed Assets</t>
  </si>
  <si>
    <t xml:space="preserve">          Unrealized Loss (Gain) from Securities for Trading</t>
  </si>
  <si>
    <t xml:space="preserve">                    in Operating Assets and Liabilities</t>
  </si>
  <si>
    <t xml:space="preserve">          (Increase) Decrease in Accounts and Notes Receivable</t>
  </si>
  <si>
    <t xml:space="preserve">          (Increase) Decrease in Inventories</t>
  </si>
  <si>
    <t xml:space="preserve">          (Increase) Decrease in Other Current Assets</t>
  </si>
  <si>
    <t xml:space="preserve">          (Increase) Decrease in Advance Payment</t>
  </si>
  <si>
    <t xml:space="preserve">          (Increase) Decrease in Other Non-Current Assets</t>
  </si>
  <si>
    <t xml:space="preserve">          Increase (Decrease) in Accounts and Notes Payable</t>
  </si>
  <si>
    <t xml:space="preserve">          Increase (Decrease) in Accounts and Notes Payable-Subsidiary and Related Companies</t>
  </si>
  <si>
    <t xml:space="preserve">          Increase (Decrease) in Accrued Interest Payable</t>
  </si>
  <si>
    <t xml:space="preserve">          Increase (Decrease) in Accrued Expenses</t>
  </si>
  <si>
    <t xml:space="preserve">          Increase (Decrease) in Other Current Liabilities</t>
  </si>
  <si>
    <t xml:space="preserve">     Cash Provided (Used) from Operating Activities-Net</t>
  </si>
  <si>
    <t>CASH FLOW FROM INVESTING ACTIVITIES</t>
  </si>
  <si>
    <t xml:space="preserve">          Purchases of Fixed Assets</t>
  </si>
  <si>
    <t xml:space="preserve">          Sales of Fixed Assets</t>
  </si>
  <si>
    <t xml:space="preserve">     Cash Provided (Used) from Investing Activities-Net</t>
  </si>
  <si>
    <t>CASH FLOW FROM FINANCING ACTIVITIES</t>
  </si>
  <si>
    <t xml:space="preserve">          Increase (Decrease) in Bank Overdrafts and </t>
  </si>
  <si>
    <t xml:space="preserve">          Hire Purchase Liabilities Payment</t>
  </si>
  <si>
    <t xml:space="preserve">          Increase (Decrease) in Creditors in Restructuring Agreements</t>
  </si>
  <si>
    <t xml:space="preserve">     Cash Provided (Used) from Financing Activities-Net</t>
  </si>
  <si>
    <t xml:space="preserve">Baht </t>
  </si>
  <si>
    <t>(Note 11)</t>
  </si>
  <si>
    <t>Cash and  Cash Equivalent Items</t>
  </si>
  <si>
    <t>Defaulted Debt  :</t>
  </si>
  <si>
    <t>Institutions</t>
  </si>
  <si>
    <t xml:space="preserve">      LIABILITIES AND SHAREHOLDERS' EQUITY</t>
  </si>
  <si>
    <t>Accounts and Notes Payable</t>
  </si>
  <si>
    <t xml:space="preserve">Accounts and Notes Payable-Subsidiary and </t>
  </si>
  <si>
    <t>Related Companies</t>
  </si>
  <si>
    <t>Current Portion of Hire Purchase Liabilities</t>
  </si>
  <si>
    <t>Other Current Liabilities</t>
  </si>
  <si>
    <t xml:space="preserve">    Related Companies</t>
  </si>
  <si>
    <t>NON-CURRENT LIABILITIES</t>
  </si>
  <si>
    <t xml:space="preserve">    TOTAL NON-CURRENT LIABILITIES</t>
  </si>
  <si>
    <t xml:space="preserve">    TOTAL LIABILITIES</t>
  </si>
  <si>
    <t>THE  COMPANY  ONLY</t>
  </si>
  <si>
    <t xml:space="preserve">    TOTAL CURRENT LIABILITIES</t>
  </si>
  <si>
    <t xml:space="preserve">          (Increase) Decrease in Loans to Director and Employee</t>
  </si>
  <si>
    <t xml:space="preserve">          Allowance from Declining in Value of Land</t>
  </si>
  <si>
    <t xml:space="preserve">          Allowance from Impairment of Farm Leasehold Right</t>
  </si>
  <si>
    <t>SRITHAI FOOD AND BEVERAGE PUBLIC COMPANY LIMITED AND ITS SUBSIDIARY COMPANY</t>
  </si>
  <si>
    <t>Investment in Marketable Securities Available for Sale</t>
  </si>
  <si>
    <t>Subsidiary Company</t>
  </si>
  <si>
    <t xml:space="preserve">    75,000,000 Ordinary Shares @ Baht 10.00</t>
  </si>
  <si>
    <t xml:space="preserve">    29,996,513 Ordinary Shares @ Baht 10.00</t>
  </si>
  <si>
    <t>Net Loss</t>
  </si>
  <si>
    <t>Depreciation of Capital Surplus Arisen from Assets Revaluation</t>
  </si>
  <si>
    <t>Decrease Capital Surplus Arisen from Assets Revaluation from</t>
  </si>
  <si>
    <t xml:space="preserve">          Doubtful Debts - Loan to Director and Employee</t>
  </si>
  <si>
    <t xml:space="preserve">          Doubtful Debts - Accounts Receivable</t>
  </si>
  <si>
    <t xml:space="preserve">          Doubtful Debts - Accrued Interest Receivable</t>
  </si>
  <si>
    <t xml:space="preserve">          Doubtful debts - Loans to Related Companies</t>
  </si>
  <si>
    <t xml:space="preserve">          Allowance from Witholding Tax not Claim</t>
  </si>
  <si>
    <t xml:space="preserve">          Allowance form Impairment of Equipment and Assets in Progress</t>
  </si>
  <si>
    <t xml:space="preserve">          Estimated from The Guarantee against the Liability of Related Companies</t>
  </si>
  <si>
    <t xml:space="preserve">          (Increase) Decrease in Account Receivable - Revenue Department</t>
  </si>
  <si>
    <t xml:space="preserve">          (Increase) Decrease in Account Receivable - Retated Companies</t>
  </si>
  <si>
    <t xml:space="preserve">          (Increase) Decrease in Advance Payment for Inventories - Related Companies</t>
  </si>
  <si>
    <t xml:space="preserve">          (Increase) Decrease in Loans to Related Companies</t>
  </si>
  <si>
    <t xml:space="preserve">Over Stated from Participating Loss in Subidary Company </t>
  </si>
  <si>
    <r>
      <t>Reverse Gain from Restructuring of Debt in</t>
    </r>
    <r>
      <rPr>
        <sz val="16"/>
        <color indexed="10"/>
        <rFont val="Angsana New"/>
        <family val="1"/>
      </rPr>
      <t xml:space="preserve"> </t>
    </r>
    <r>
      <rPr>
        <sz val="16"/>
        <color indexed="8"/>
        <rFont val="Angsana New"/>
        <family val="1"/>
      </rPr>
      <t>Company</t>
    </r>
  </si>
  <si>
    <t>Loss from the Guarantee Against the Liability of Related Companies</t>
  </si>
  <si>
    <t>Fixed Deposit for Guarantee</t>
  </si>
  <si>
    <t>(Note 8)</t>
  </si>
  <si>
    <t>-</t>
  </si>
  <si>
    <t>(Note 10)</t>
  </si>
  <si>
    <t>Account Receivable- Revenue Department</t>
  </si>
  <si>
    <t>Balance as at December 31, 2005</t>
  </si>
  <si>
    <t xml:space="preserve">          Loss (Gain) from Sales of Securities for Trading</t>
  </si>
  <si>
    <t xml:space="preserve">          Allowance from Declining in Value of  Inventories( Reverse ) </t>
  </si>
  <si>
    <t xml:space="preserve">          Loss from Not Refund Vat( Reverse ) </t>
  </si>
  <si>
    <t>Other Account Receivable- Related  Companies</t>
  </si>
  <si>
    <t xml:space="preserve">Loss from Declining in Value of Assets </t>
  </si>
  <si>
    <t>Loss from Sales of Assets</t>
  </si>
  <si>
    <t>Participating Loss in Subsidiary Company</t>
  </si>
  <si>
    <t xml:space="preserve">          Reversal of Doubtful Debts - Advance Payment </t>
  </si>
  <si>
    <t xml:space="preserve">               Profit (Loss) from Operating Activities before Changes </t>
  </si>
  <si>
    <t xml:space="preserve">Bank Overdrafts and Short-term Loans from Financial </t>
  </si>
  <si>
    <t>Debt under Restructuring Agreements</t>
  </si>
  <si>
    <t>Short-term Loans from Subsidiary and Related Companies</t>
  </si>
  <si>
    <t xml:space="preserve">Liability form The Participating Profit (Loss) in </t>
  </si>
  <si>
    <t xml:space="preserve">          Amortization Expenses - Members Ship's Right of Golf</t>
  </si>
  <si>
    <t xml:space="preserve">          Allowance from Marginal Deposit is not Valid</t>
  </si>
  <si>
    <t xml:space="preserve">          (Increase) Decrease in Short - term Loans to Related Companies</t>
  </si>
  <si>
    <t xml:space="preserve">               Short - term Loans from Financial Institutions</t>
  </si>
  <si>
    <t xml:space="preserve">          Increase (Decrease) in Short-term Loan from Related Companies</t>
  </si>
  <si>
    <t>As of June 30, 2006 and December31, 2005</t>
  </si>
  <si>
    <t xml:space="preserve"> 000,Baht</t>
  </si>
  <si>
    <t>(Note 3)</t>
  </si>
  <si>
    <t>(Note 2.2)</t>
  </si>
  <si>
    <t>(Note 5)</t>
  </si>
  <si>
    <t>(Note 6)</t>
  </si>
  <si>
    <t>(Note 9)</t>
  </si>
  <si>
    <t>(Note 7)</t>
  </si>
  <si>
    <t>For the 6 Month ended on  June 30, 2006 and  2005</t>
  </si>
  <si>
    <t>For the 6 Month on  June 30, 2006 and  2005</t>
  </si>
  <si>
    <t>Balance as at December 31, 2005 after Adjustments</t>
  </si>
  <si>
    <t>Participating loss in subsidiary company</t>
  </si>
  <si>
    <t>Balance as at June 30, 2006</t>
  </si>
  <si>
    <t>Balance as at June 30, 2005</t>
  </si>
  <si>
    <r>
      <t xml:space="preserve">Increase (Decrease) in Cash and Cash </t>
    </r>
    <r>
      <rPr>
        <sz val="16"/>
        <rFont val="Angsana New"/>
        <family val="1"/>
      </rPr>
      <t>Equivalent Items</t>
    </r>
    <r>
      <rPr>
        <sz val="16"/>
        <rFont val="Angsana New"/>
        <family val="1"/>
      </rPr>
      <t>-Net</t>
    </r>
  </si>
  <si>
    <r>
      <t xml:space="preserve">Cash and Cash </t>
    </r>
    <r>
      <rPr>
        <sz val="16"/>
        <rFont val="Angsana New"/>
        <family val="1"/>
      </rPr>
      <t>Equivalent Items</t>
    </r>
    <r>
      <rPr>
        <sz val="16"/>
        <rFont val="Angsana New"/>
        <family val="1"/>
      </rPr>
      <t xml:space="preserve"> at the Beginning of the Period</t>
    </r>
  </si>
  <si>
    <r>
      <t xml:space="preserve">Cash and Cash </t>
    </r>
    <r>
      <rPr>
        <sz val="16"/>
        <rFont val="Angsana New"/>
        <family val="1"/>
      </rPr>
      <t>Equivalent Items</t>
    </r>
    <r>
      <rPr>
        <sz val="16"/>
        <rFont val="Angsana New"/>
        <family val="1"/>
      </rPr>
      <t xml:space="preserve"> at the Ending of the Period</t>
    </r>
  </si>
  <si>
    <t xml:space="preserve">          Adjustment the over Participating Loss  in Subsidiary Company</t>
  </si>
  <si>
    <t xml:space="preserve">          Increase ( Decrease) in Deposit and Marginal Deposit</t>
  </si>
  <si>
    <t xml:space="preserve">          Participating Loss(Profit)  in Subsidiary Company</t>
  </si>
  <si>
    <t xml:space="preserve">          (Increase) Decrease in Loans to Subsidiary company</t>
  </si>
  <si>
    <t xml:space="preserve">          Reverse Excess of Depreciation Factory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</si>
</sst>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#,##0.00\ ;\(#,##0.00\)"/>
    <numFmt numFmtId="182" formatCode="#,##0;\(#,##0\)"/>
    <numFmt numFmtId="183" formatCode="#,##0.00;\(#,##0.00\)"/>
    <numFmt numFmtId="184" formatCode="#,##0;\ \(#,##0\)"/>
    <numFmt numFmtId="185" formatCode="#,##0.00;\ \(#,##0.00\)"/>
    <numFmt numFmtId="186" formatCode="_(* #,##0.00_);_(* \(#,##0.00\);_(* &quot;-&quot;_);_(@_)"/>
    <numFmt numFmtId="187" formatCode="#,##0.00_);\(#,##0\)"/>
    <numFmt numFmtId="188" formatCode="#,##0.0_);\(#,##0.0\)"/>
    <numFmt numFmtId="189" formatCode="0.00_);\(0.00\)"/>
    <numFmt numFmtId="190" formatCode="#,##0.0\ ;\(#,##0.0\)"/>
    <numFmt numFmtId="191" formatCode="#,##0\ ;\(#,##0\)"/>
    <numFmt numFmtId="192" formatCode="0.00_)"/>
    <numFmt numFmtId="193" formatCode="#,##0\ &quot;FB&quot;;\-#,##0\ &quot;FB&quot;"/>
    <numFmt numFmtId="194" formatCode="#,##0\ &quot;F&quot;;[Red]\-#,##0\ &quot;F&quot;"/>
    <numFmt numFmtId="195" formatCode="_-* #,##0.0_-;\-* #,##0.0_-;_-* &quot;-&quot;??_-;_-@_-"/>
    <numFmt numFmtId="196" formatCode="#,##0.0;\(#,##0.0\)"/>
    <numFmt numFmtId="197" formatCode="_-* #,##0.000_-;\-* #,##0.000_-;_-* &quot;-&quot;??_-;_-@_-"/>
    <numFmt numFmtId="198" formatCode="0.0"/>
    <numFmt numFmtId="199" formatCode="#,##0;\(#,##0\)\ "/>
    <numFmt numFmtId="200" formatCode="#,##0.0;\ \(#,##0.0\)"/>
    <numFmt numFmtId="201" formatCode="#,##0.00_);\(#,##0.\)"/>
    <numFmt numFmtId="202" formatCode="_(* #,##0.0_);_(* \(#,##0.0\);_(* &quot;-&quot;_);_(@_)"/>
    <numFmt numFmtId="203" formatCode="_-* #,##0.0000_-;\-* #,##0.0000_-;_-* &quot;-&quot;??_-;_-@_-"/>
    <numFmt numFmtId="204" formatCode="_(* #,##0.000_);_(* \(#,##0.000\);_(* &quot;-&quot;_);_(@_)"/>
    <numFmt numFmtId="205" formatCode="_(* #,##0.0000_);_(* \(#,##0.0000\);_(* &quot;-&quot;_);_(@_)"/>
    <numFmt numFmtId="206" formatCode="#,##0_);\(\t&quot;฿&quot;#,##0\)"/>
    <numFmt numFmtId="207" formatCode="#,##0.000_);\(#,##0.0\)"/>
    <numFmt numFmtId="208" formatCode="#,##0.0000_);\(#,##0.00\)"/>
    <numFmt numFmtId="209" formatCode="#,##0.00000_);\(#,##0.000\)"/>
    <numFmt numFmtId="210" formatCode="#,##0.000000_);\(#,##0.0000\)"/>
    <numFmt numFmtId="211" formatCode="#,##0.00;[Red]\(#,##0.00\)"/>
    <numFmt numFmtId="212" formatCode="[$-409]dddd\,\ mmmm\ dd\,\ yyyy"/>
    <numFmt numFmtId="213" formatCode="_ * #,##0_ ;_ * \-#,##0_ ;_ * &quot;-&quot;_ ;_ @_ "/>
    <numFmt numFmtId="214" formatCode="_ * #,##0.00_ ;_ * \-#,##0.00_ ;_ * &quot;-&quot;??_ ;_ @_ "/>
    <numFmt numFmtId="215" formatCode="\$#,##0.00;\(\$#,##0.00\)"/>
    <numFmt numFmtId="216" formatCode="\$#,##0;\(\$#,##0\)"/>
    <numFmt numFmtId="217" formatCode="&quot;฿&quot;#,##0;\(&quot;฿&quot;#,##0\)"/>
  </numFmts>
  <fonts count="17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6"/>
      <name val="AngsanaUPC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sz val="17"/>
      <name val="Angsana New"/>
      <family val="1"/>
    </font>
    <font>
      <sz val="16"/>
      <color indexed="10"/>
      <name val="Angsana New"/>
      <family val="1"/>
    </font>
    <font>
      <sz val="10"/>
      <name val="Arial"/>
      <family val="0"/>
    </font>
    <font>
      <sz val="16"/>
      <color indexed="8"/>
      <name val="Angsana New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2" xfId="0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181" fontId="2" fillId="0" borderId="0" xfId="15" applyNumberFormat="1" applyFont="1" applyAlignment="1">
      <alignment/>
    </xf>
    <xf numFmtId="181" fontId="2" fillId="0" borderId="0" xfId="15" applyNumberFormat="1" applyFont="1" applyAlignment="1">
      <alignment horizontal="right"/>
    </xf>
    <xf numFmtId="181" fontId="2" fillId="0" borderId="0" xfId="0" applyNumberFormat="1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81" fontId="2" fillId="0" borderId="0" xfId="15" applyNumberFormat="1" applyFont="1" applyBorder="1" applyAlignment="1">
      <alignment/>
    </xf>
    <xf numFmtId="171" fontId="2" fillId="0" borderId="0" xfId="15" applyFont="1" applyBorder="1" applyAlignment="1">
      <alignment/>
    </xf>
    <xf numFmtId="181" fontId="1" fillId="0" borderId="3" xfId="15" applyNumberFormat="1" applyFont="1" applyBorder="1" applyAlignment="1">
      <alignment/>
    </xf>
    <xf numFmtId="181" fontId="1" fillId="0" borderId="0" xfId="15" applyNumberFormat="1" applyFont="1" applyBorder="1" applyAlignment="1">
      <alignment/>
    </xf>
    <xf numFmtId="171" fontId="1" fillId="0" borderId="0" xfId="15" applyFont="1" applyBorder="1" applyAlignment="1">
      <alignment/>
    </xf>
    <xf numFmtId="181" fontId="1" fillId="0" borderId="4" xfId="15" applyNumberFormat="1" applyFont="1" applyBorder="1" applyAlignment="1">
      <alignment/>
    </xf>
    <xf numFmtId="182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1" fillId="0" borderId="0" xfId="15" applyNumberFormat="1" applyFont="1" applyAlignment="1">
      <alignment/>
    </xf>
    <xf numFmtId="171" fontId="1" fillId="0" borderId="0" xfId="15" applyNumberFormat="1" applyFont="1" applyBorder="1" applyAlignment="1">
      <alignment/>
    </xf>
    <xf numFmtId="1" fontId="2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83" fontId="2" fillId="0" borderId="0" xfId="15" applyNumberFormat="1" applyFont="1" applyAlignment="1">
      <alignment/>
    </xf>
    <xf numFmtId="183" fontId="2" fillId="0" borderId="0" xfId="0" applyNumberFormat="1" applyFont="1" applyAlignment="1">
      <alignment/>
    </xf>
    <xf numFmtId="181" fontId="2" fillId="0" borderId="5" xfId="15" applyNumberFormat="1" applyFont="1" applyBorder="1" applyAlignment="1">
      <alignment horizontal="right"/>
    </xf>
    <xf numFmtId="181" fontId="2" fillId="0" borderId="0" xfId="15" applyNumberFormat="1" applyFont="1" applyBorder="1" applyAlignment="1">
      <alignment horizontal="right"/>
    </xf>
    <xf numFmtId="183" fontId="2" fillId="0" borderId="0" xfId="15" applyNumberFormat="1" applyFont="1" applyBorder="1" applyAlignment="1">
      <alignment/>
    </xf>
    <xf numFmtId="181" fontId="1" fillId="0" borderId="2" xfId="15" applyNumberFormat="1" applyFont="1" applyBorder="1" applyAlignment="1">
      <alignment horizontal="right"/>
    </xf>
    <xf numFmtId="181" fontId="1" fillId="0" borderId="0" xfId="15" applyNumberFormat="1" applyFont="1" applyBorder="1" applyAlignment="1">
      <alignment horizontal="right"/>
    </xf>
    <xf numFmtId="181" fontId="1" fillId="0" borderId="4" xfId="15" applyNumberFormat="1" applyFont="1" applyBorder="1" applyAlignment="1">
      <alignment horizontal="right"/>
    </xf>
    <xf numFmtId="171" fontId="2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22" applyFont="1" applyBorder="1">
      <alignment/>
      <protection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184" fontId="2" fillId="0" borderId="0" xfId="15" applyNumberFormat="1" applyFont="1" applyAlignment="1">
      <alignment/>
    </xf>
    <xf numFmtId="184" fontId="2" fillId="0" borderId="0" xfId="15" applyNumberFormat="1" applyFont="1" applyBorder="1" applyAlignment="1">
      <alignment/>
    </xf>
    <xf numFmtId="183" fontId="1" fillId="0" borderId="0" xfId="0" applyNumberFormat="1" applyFont="1" applyAlignment="1">
      <alignment/>
    </xf>
    <xf numFmtId="185" fontId="2" fillId="0" borderId="0" xfId="15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1" fontId="5" fillId="0" borderId="0" xfId="15" applyNumberFormat="1" applyFont="1" applyAlignment="1">
      <alignment horizontal="center"/>
    </xf>
    <xf numFmtId="182" fontId="5" fillId="0" borderId="0" xfId="15" applyNumberFormat="1" applyFont="1" applyAlignment="1">
      <alignment/>
    </xf>
    <xf numFmtId="186" fontId="5" fillId="0" borderId="0" xfId="15" applyNumberFormat="1" applyFont="1" applyBorder="1" applyAlignment="1">
      <alignment/>
    </xf>
    <xf numFmtId="182" fontId="5" fillId="0" borderId="0" xfId="15" applyNumberFormat="1" applyFont="1" applyBorder="1" applyAlignment="1">
      <alignment/>
    </xf>
    <xf numFmtId="180" fontId="5" fillId="0" borderId="0" xfId="15" applyNumberFormat="1" applyFont="1" applyAlignment="1">
      <alignment/>
    </xf>
    <xf numFmtId="180" fontId="5" fillId="0" borderId="0" xfId="15" applyNumberFormat="1" applyFont="1" applyAlignment="1">
      <alignment horizontal="center"/>
    </xf>
    <xf numFmtId="41" fontId="5" fillId="0" borderId="0" xfId="15" applyNumberFormat="1" applyFont="1" applyBorder="1" applyAlignment="1">
      <alignment/>
    </xf>
    <xf numFmtId="171" fontId="5" fillId="0" borderId="0" xfId="15" applyNumberFormat="1" applyFont="1" applyBorder="1" applyAlignment="1">
      <alignment horizontal="center"/>
    </xf>
    <xf numFmtId="171" fontId="5" fillId="0" borderId="0" xfId="15" applyNumberFormat="1" applyFont="1" applyBorder="1" applyAlignment="1">
      <alignment/>
    </xf>
    <xf numFmtId="171" fontId="5" fillId="0" borderId="0" xfId="15" applyFont="1" applyAlignment="1">
      <alignment/>
    </xf>
    <xf numFmtId="186" fontId="5" fillId="0" borderId="0" xfId="15" applyNumberFormat="1" applyFont="1" applyAlignment="1">
      <alignment/>
    </xf>
    <xf numFmtId="180" fontId="5" fillId="0" borderId="0" xfId="15" applyNumberFormat="1" applyFont="1" applyBorder="1" applyAlignment="1">
      <alignment/>
    </xf>
    <xf numFmtId="186" fontId="5" fillId="0" borderId="1" xfId="15" applyNumberFormat="1" applyFont="1" applyBorder="1" applyAlignment="1">
      <alignment/>
    </xf>
    <xf numFmtId="37" fontId="5" fillId="0" borderId="0" xfId="15" applyNumberFormat="1" applyFont="1" applyAlignment="1">
      <alignment/>
    </xf>
    <xf numFmtId="180" fontId="5" fillId="0" borderId="0" xfId="15" applyNumberFormat="1" applyFont="1" applyBorder="1" applyAlignment="1">
      <alignment horizontal="center"/>
    </xf>
    <xf numFmtId="180" fontId="5" fillId="0" borderId="2" xfId="15" applyNumberFormat="1" applyFont="1" applyBorder="1" applyAlignment="1">
      <alignment horizontal="center"/>
    </xf>
    <xf numFmtId="171" fontId="5" fillId="0" borderId="2" xfId="15" applyNumberFormat="1" applyFont="1" applyBorder="1" applyAlignment="1">
      <alignment horizontal="center"/>
    </xf>
    <xf numFmtId="171" fontId="5" fillId="0" borderId="0" xfId="15" applyNumberFormat="1" applyFont="1" applyAlignment="1">
      <alignment horizontal="right"/>
    </xf>
    <xf numFmtId="186" fontId="5" fillId="0" borderId="2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171" fontId="5" fillId="0" borderId="0" xfId="15" applyFont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21" applyFont="1" applyFill="1" applyBorder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182" fontId="13" fillId="0" borderId="0" xfId="0" applyNumberFormat="1" applyFont="1" applyFill="1" applyAlignment="1">
      <alignment/>
    </xf>
    <xf numFmtId="0" fontId="2" fillId="0" borderId="1" xfId="0" applyFont="1" applyBorder="1" applyAlignment="1">
      <alignment horizontal="center"/>
    </xf>
    <xf numFmtId="183" fontId="2" fillId="0" borderId="0" xfId="15" applyNumberFormat="1" applyFont="1" applyFill="1" applyAlignment="1">
      <alignment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7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1" fontId="5" fillId="0" borderId="0" xfId="15" applyFont="1" applyBorder="1" applyAlignment="1">
      <alignment horizontal="center"/>
    </xf>
    <xf numFmtId="181" fontId="2" fillId="0" borderId="0" xfId="15" applyNumberFormat="1" applyFont="1" applyBorder="1" applyAlignment="1">
      <alignment horizontal="center"/>
    </xf>
    <xf numFmtId="186" fontId="5" fillId="0" borderId="0" xfId="15" applyNumberFormat="1" applyFont="1" applyBorder="1" applyAlignment="1">
      <alignment horizontal="right"/>
    </xf>
    <xf numFmtId="171" fontId="2" fillId="0" borderId="0" xfId="15" applyFont="1" applyFill="1" applyAlignment="1">
      <alignment horizontal="right"/>
    </xf>
    <xf numFmtId="43" fontId="2" fillId="0" borderId="0" xfId="15" applyNumberFormat="1" applyFont="1" applyFill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9" fontId="1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171" fontId="6" fillId="0" borderId="0" xfId="15" applyNumberFormat="1" applyFont="1" applyAlignment="1">
      <alignment horizontal="center"/>
    </xf>
    <xf numFmtId="182" fontId="6" fillId="0" borderId="0" xfId="15" applyNumberFormat="1" applyFont="1" applyAlignment="1">
      <alignment/>
    </xf>
    <xf numFmtId="186" fontId="6" fillId="0" borderId="0" xfId="15" applyNumberFormat="1" applyFont="1" applyBorder="1" applyAlignment="1">
      <alignment/>
    </xf>
    <xf numFmtId="186" fontId="6" fillId="0" borderId="0" xfId="15" applyNumberFormat="1" applyFont="1" applyBorder="1" applyAlignment="1">
      <alignment/>
    </xf>
    <xf numFmtId="182" fontId="6" fillId="0" borderId="0" xfId="15" applyNumberFormat="1" applyFont="1" applyBorder="1" applyAlignment="1">
      <alignment/>
    </xf>
    <xf numFmtId="180" fontId="6" fillId="0" borderId="0" xfId="15" applyNumberFormat="1" applyFont="1" applyAlignment="1">
      <alignment/>
    </xf>
    <xf numFmtId="180" fontId="6" fillId="0" borderId="0" xfId="15" applyNumberFormat="1" applyFont="1" applyBorder="1" applyAlignment="1">
      <alignment/>
    </xf>
    <xf numFmtId="189" fontId="1" fillId="0" borderId="0" xfId="0" applyNumberFormat="1" applyFont="1" applyAlignment="1">
      <alignment horizontal="left"/>
    </xf>
    <xf numFmtId="189" fontId="6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171" fontId="6" fillId="0" borderId="4" xfId="15" applyNumberFormat="1" applyFont="1" applyBorder="1" applyAlignment="1">
      <alignment/>
    </xf>
    <xf numFmtId="186" fontId="6" fillId="0" borderId="4" xfId="15" applyNumberFormat="1" applyFont="1" applyBorder="1" applyAlignment="1">
      <alignment/>
    </xf>
    <xf numFmtId="43" fontId="6" fillId="0" borderId="1" xfId="15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171" fontId="1" fillId="0" borderId="3" xfId="15" applyFont="1" applyBorder="1" applyAlignment="1">
      <alignment/>
    </xf>
    <xf numFmtId="171" fontId="2" fillId="0" borderId="0" xfId="15" applyNumberFormat="1" applyFont="1" applyAlignment="1">
      <alignment horizontal="center"/>
    </xf>
    <xf numFmtId="171" fontId="2" fillId="0" borderId="0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2" fillId="0" borderId="0" xfId="15" applyNumberFormat="1" applyFont="1" applyAlignment="1">
      <alignment horizontal="right"/>
    </xf>
    <xf numFmtId="171" fontId="1" fillId="0" borderId="3" xfId="15" applyNumberFormat="1" applyFont="1" applyFill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0" xfId="15" applyFont="1" applyAlignment="1">
      <alignment/>
    </xf>
    <xf numFmtId="183" fontId="5" fillId="0" borderId="0" xfId="15" applyNumberFormat="1" applyFont="1" applyAlignment="1">
      <alignment horizontal="center"/>
    </xf>
    <xf numFmtId="183" fontId="2" fillId="0" borderId="0" xfId="15" applyNumberFormat="1" applyFont="1" applyFill="1" applyAlignment="1">
      <alignment horizontal="right"/>
    </xf>
    <xf numFmtId="183" fontId="2" fillId="0" borderId="0" xfId="15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171" fontId="9" fillId="0" borderId="0" xfId="15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15" applyNumberFormat="1" applyFont="1" applyFill="1" applyBorder="1" applyAlignment="1">
      <alignment horizontal="right"/>
    </xf>
    <xf numFmtId="37" fontId="2" fillId="0" borderId="0" xfId="15" applyNumberFormat="1" applyFont="1" applyFill="1" applyBorder="1" applyAlignment="1">
      <alignment/>
    </xf>
    <xf numFmtId="182" fontId="2" fillId="0" borderId="0" xfId="15" applyNumberFormat="1" applyFont="1" applyFill="1" applyBorder="1" applyAlignment="1">
      <alignment/>
    </xf>
    <xf numFmtId="182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3" fontId="2" fillId="0" borderId="0" xfId="15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83" fontId="2" fillId="0" borderId="2" xfId="15" applyNumberFormat="1" applyFont="1" applyFill="1" applyBorder="1" applyAlignment="1">
      <alignment horizontal="right"/>
    </xf>
    <xf numFmtId="183" fontId="2" fillId="0" borderId="3" xfId="15" applyNumberFormat="1" applyFont="1" applyFill="1" applyBorder="1" applyAlignment="1">
      <alignment horizontal="right"/>
    </xf>
    <xf numFmtId="183" fontId="2" fillId="0" borderId="4" xfId="15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2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83" fontId="9" fillId="0" borderId="1" xfId="15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_asset" xfId="21"/>
    <cellStyle name="Normal_Sri-e2-30-9-4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40"/>
  <sheetViews>
    <sheetView tabSelected="1" zoomScale="75" zoomScaleNormal="75" workbookViewId="0" topLeftCell="B97">
      <selection activeCell="G31" sqref="G31"/>
    </sheetView>
  </sheetViews>
  <sheetFormatPr defaultColWidth="9.140625" defaultRowHeight="21.75"/>
  <cols>
    <col min="1" max="1" width="2.28125" style="1" customWidth="1"/>
    <col min="2" max="2" width="2.7109375" style="1" customWidth="1"/>
    <col min="3" max="3" width="2.57421875" style="1" customWidth="1"/>
    <col min="4" max="4" width="48.00390625" style="1" customWidth="1"/>
    <col min="5" max="5" width="5.7109375" style="1" customWidth="1"/>
    <col min="6" max="6" width="14.00390625" style="1" customWidth="1"/>
    <col min="7" max="7" width="18.8515625" style="12" customWidth="1"/>
    <col min="8" max="8" width="0.85546875" style="1" customWidth="1"/>
    <col min="9" max="9" width="17.140625" style="14" customWidth="1"/>
    <col min="10" max="10" width="0.5625" style="1" customWidth="1"/>
    <col min="11" max="11" width="16.8515625" style="1" customWidth="1"/>
    <col min="12" max="12" width="0.85546875" style="1" customWidth="1"/>
    <col min="13" max="13" width="16.421875" style="16" customWidth="1"/>
    <col min="14" max="14" width="0.85546875" style="1" customWidth="1"/>
    <col min="15" max="16384" width="9.140625" style="1" customWidth="1"/>
  </cols>
  <sheetData>
    <row r="1" spans="1:15" ht="22.5">
      <c r="A1" s="184" t="s">
        <v>125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56"/>
    </row>
    <row r="2" spans="1:15" ht="22.5">
      <c r="A2" s="184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56"/>
    </row>
    <row r="3" spans="1:15" ht="22.5">
      <c r="A3" s="184" t="s">
        <v>171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56"/>
    </row>
    <row r="4" spans="1:14" ht="19.5">
      <c r="A4" s="62"/>
      <c r="B4" s="62"/>
      <c r="C4" s="62"/>
      <c r="D4" s="2" t="s">
        <v>0</v>
      </c>
      <c r="E4" s="2"/>
      <c r="F4" s="2"/>
      <c r="G4" s="187" t="s">
        <v>2</v>
      </c>
      <c r="H4" s="187"/>
      <c r="I4" s="187"/>
      <c r="J4" s="3"/>
      <c r="K4" s="187" t="s">
        <v>3</v>
      </c>
      <c r="L4" s="187"/>
      <c r="M4" s="187"/>
      <c r="N4" s="4"/>
    </row>
    <row r="5" spans="1:14" ht="19.5">
      <c r="A5" s="63"/>
      <c r="B5" s="63"/>
      <c r="C5" s="63"/>
      <c r="D5" s="5"/>
      <c r="E5" s="5"/>
      <c r="F5" s="5"/>
      <c r="G5" s="6">
        <v>2006</v>
      </c>
      <c r="H5" s="7"/>
      <c r="I5" s="8">
        <v>2005</v>
      </c>
      <c r="J5" s="7"/>
      <c r="K5" s="7">
        <v>2006</v>
      </c>
      <c r="L5" s="7"/>
      <c r="M5" s="7">
        <v>2005</v>
      </c>
      <c r="N5" s="9"/>
    </row>
    <row r="6" spans="4:14" ht="19.5">
      <c r="D6" s="10"/>
      <c r="E6" s="10"/>
      <c r="F6" s="10"/>
      <c r="G6" s="120" t="s">
        <v>172</v>
      </c>
      <c r="H6" s="118"/>
      <c r="I6" s="120" t="s">
        <v>172</v>
      </c>
      <c r="J6" s="118"/>
      <c r="K6" s="120" t="s">
        <v>172</v>
      </c>
      <c r="L6" s="118"/>
      <c r="M6" s="120" t="s">
        <v>172</v>
      </c>
      <c r="N6" s="9"/>
    </row>
    <row r="7" spans="5:13" ht="24.75" customHeight="1">
      <c r="E7" s="11"/>
      <c r="F7" s="11"/>
      <c r="I7" s="57"/>
      <c r="J7" s="11"/>
      <c r="K7" s="11"/>
      <c r="L7" s="11"/>
      <c r="M7" s="57"/>
    </row>
    <row r="8" spans="4:13" ht="24.75" customHeight="1">
      <c r="D8" s="61" t="s">
        <v>5</v>
      </c>
      <c r="E8" s="11"/>
      <c r="F8" s="11"/>
      <c r="I8" s="13"/>
      <c r="M8" s="13"/>
    </row>
    <row r="9" spans="1:13" ht="24.75" customHeight="1">
      <c r="A9" s="59" t="s">
        <v>6</v>
      </c>
      <c r="I9" s="13"/>
      <c r="M9" s="13"/>
    </row>
    <row r="10" spans="2:14" ht="24.75" customHeight="1">
      <c r="B10" s="59" t="s">
        <v>107</v>
      </c>
      <c r="G10" s="45">
        <v>591.7</v>
      </c>
      <c r="H10" s="45"/>
      <c r="I10" s="157">
        <v>242</v>
      </c>
      <c r="J10" s="45"/>
      <c r="K10" s="45">
        <v>458.29</v>
      </c>
      <c r="L10" s="45"/>
      <c r="M10" s="157">
        <v>209.38</v>
      </c>
      <c r="N10" s="16"/>
    </row>
    <row r="11" spans="2:14" ht="24.75" customHeight="1">
      <c r="B11" s="59" t="s">
        <v>7</v>
      </c>
      <c r="F11" s="1" t="s">
        <v>173</v>
      </c>
      <c r="G11" s="45">
        <v>16653.21</v>
      </c>
      <c r="H11" s="45"/>
      <c r="I11" s="157">
        <v>15372.86</v>
      </c>
      <c r="J11" s="45"/>
      <c r="K11" s="45">
        <v>839.16</v>
      </c>
      <c r="L11" s="45"/>
      <c r="M11" s="157">
        <v>0</v>
      </c>
      <c r="N11" s="16"/>
    </row>
    <row r="12" spans="2:14" ht="24.75" customHeight="1">
      <c r="B12" s="59" t="s">
        <v>8</v>
      </c>
      <c r="C12" s="59"/>
      <c r="F12" s="1" t="s">
        <v>174</v>
      </c>
      <c r="G12" s="45">
        <v>0</v>
      </c>
      <c r="H12" s="45"/>
      <c r="I12" s="157">
        <v>0</v>
      </c>
      <c r="J12" s="45"/>
      <c r="K12" s="45">
        <v>9127.3</v>
      </c>
      <c r="L12" s="45"/>
      <c r="M12" s="157">
        <v>8787.62</v>
      </c>
      <c r="N12" s="16"/>
    </row>
    <row r="13" spans="2:14" ht="24.75" customHeight="1">
      <c r="B13" s="59" t="s">
        <v>9</v>
      </c>
      <c r="F13" s="1" t="s">
        <v>175</v>
      </c>
      <c r="G13" s="45">
        <v>4946.31</v>
      </c>
      <c r="H13" s="45"/>
      <c r="I13" s="157">
        <v>9558.77</v>
      </c>
      <c r="J13" s="45"/>
      <c r="K13" s="45">
        <v>2808.41</v>
      </c>
      <c r="L13" s="45"/>
      <c r="M13" s="157">
        <v>7423.2</v>
      </c>
      <c r="N13" s="16"/>
    </row>
    <row r="14" spans="2:14" ht="24.75" customHeight="1">
      <c r="B14" s="59" t="s">
        <v>10</v>
      </c>
      <c r="F14" s="1" t="s">
        <v>176</v>
      </c>
      <c r="G14" s="45">
        <v>745.34</v>
      </c>
      <c r="H14" s="45"/>
      <c r="I14" s="157">
        <v>15.28</v>
      </c>
      <c r="J14" s="45"/>
      <c r="K14" s="45">
        <v>610.28</v>
      </c>
      <c r="L14" s="45"/>
      <c r="M14" s="157">
        <v>15.28</v>
      </c>
      <c r="N14" s="16"/>
    </row>
    <row r="15" spans="2:14" ht="24.75" customHeight="1">
      <c r="B15" s="59" t="s">
        <v>11</v>
      </c>
      <c r="F15" s="1" t="s">
        <v>174</v>
      </c>
      <c r="G15" s="45">
        <v>21.55</v>
      </c>
      <c r="H15" s="45"/>
      <c r="I15" s="157">
        <v>0</v>
      </c>
      <c r="J15" s="45"/>
      <c r="K15" s="45">
        <v>556.15</v>
      </c>
      <c r="L15" s="45"/>
      <c r="M15" s="157">
        <v>0</v>
      </c>
      <c r="N15" s="16"/>
    </row>
    <row r="16" spans="2:14" ht="24.75" customHeight="1">
      <c r="B16" s="59" t="s">
        <v>12</v>
      </c>
      <c r="G16" s="45"/>
      <c r="H16" s="45"/>
      <c r="I16" s="157"/>
      <c r="J16" s="45"/>
      <c r="K16" s="45"/>
      <c r="L16" s="45"/>
      <c r="M16" s="157"/>
      <c r="N16" s="16"/>
    </row>
    <row r="17" spans="3:14" ht="24.75" customHeight="1">
      <c r="C17" s="59" t="s">
        <v>151</v>
      </c>
      <c r="E17" s="59"/>
      <c r="F17" s="1" t="s">
        <v>0</v>
      </c>
      <c r="G17" s="45">
        <v>0</v>
      </c>
      <c r="H17" s="45"/>
      <c r="I17" s="157">
        <v>44.52</v>
      </c>
      <c r="J17" s="45"/>
      <c r="K17" s="45">
        <v>0</v>
      </c>
      <c r="L17" s="45"/>
      <c r="M17" s="157">
        <v>44.52</v>
      </c>
      <c r="N17" s="16"/>
    </row>
    <row r="18" spans="3:14" ht="24.75" customHeight="1">
      <c r="C18" s="59" t="s">
        <v>13</v>
      </c>
      <c r="E18" s="59"/>
      <c r="G18" s="45">
        <v>100.53</v>
      </c>
      <c r="H18" s="45"/>
      <c r="I18" s="157">
        <v>99.09</v>
      </c>
      <c r="J18" s="45"/>
      <c r="K18" s="45">
        <v>100.53</v>
      </c>
      <c r="L18" s="157"/>
      <c r="M18" s="157">
        <v>99.09</v>
      </c>
      <c r="N18" s="16"/>
    </row>
    <row r="19" spans="3:14" ht="24.75" customHeight="1">
      <c r="C19" s="59" t="s">
        <v>156</v>
      </c>
      <c r="F19" s="1" t="s">
        <v>174</v>
      </c>
      <c r="G19" s="45">
        <v>0</v>
      </c>
      <c r="H19" s="45"/>
      <c r="I19" s="157">
        <v>1710.29</v>
      </c>
      <c r="J19" s="45"/>
      <c r="K19" s="45">
        <v>0</v>
      </c>
      <c r="L19" s="157"/>
      <c r="M19" s="157">
        <v>1710.29</v>
      </c>
      <c r="N19" s="16"/>
    </row>
    <row r="20" spans="3:15" ht="24.75" customHeight="1">
      <c r="C20" s="1" t="s">
        <v>14</v>
      </c>
      <c r="G20" s="45">
        <v>976.46</v>
      </c>
      <c r="H20" s="158"/>
      <c r="I20" s="157">
        <v>1427.67</v>
      </c>
      <c r="J20" s="158"/>
      <c r="K20" s="45">
        <v>128.96</v>
      </c>
      <c r="L20" s="158"/>
      <c r="M20" s="157">
        <v>279.91</v>
      </c>
      <c r="N20" s="23"/>
      <c r="O20" s="14"/>
    </row>
    <row r="21" spans="4:14" s="11" customFormat="1" ht="24.75" customHeight="1">
      <c r="D21" s="11" t="s">
        <v>15</v>
      </c>
      <c r="G21" s="159">
        <f>SUM(G10:G20)</f>
        <v>24035.1</v>
      </c>
      <c r="H21" s="43">
        <f aca="true" t="shared" si="0" ref="H21:M21">SUM(H10:H20)</f>
        <v>0</v>
      </c>
      <c r="I21" s="159">
        <f t="shared" si="0"/>
        <v>28470.480000000003</v>
      </c>
      <c r="J21" s="43">
        <f t="shared" si="0"/>
        <v>0</v>
      </c>
      <c r="K21" s="159">
        <f t="shared" si="0"/>
        <v>14629.08</v>
      </c>
      <c r="L21" s="43">
        <f t="shared" si="0"/>
        <v>0</v>
      </c>
      <c r="M21" s="159">
        <f t="shared" si="0"/>
        <v>18569.29</v>
      </c>
      <c r="N21" s="26"/>
    </row>
    <row r="22" spans="1:14" s="11" customFormat="1" ht="24.75" customHeight="1">
      <c r="A22" s="1" t="s">
        <v>16</v>
      </c>
      <c r="G22" s="43"/>
      <c r="H22" s="43"/>
      <c r="I22" s="43"/>
      <c r="J22" s="43"/>
      <c r="K22" s="43"/>
      <c r="L22" s="43"/>
      <c r="M22" s="43"/>
      <c r="N22" s="26"/>
    </row>
    <row r="23" spans="2:14" ht="24.75" customHeight="1">
      <c r="B23" s="59" t="s">
        <v>126</v>
      </c>
      <c r="F23" s="1" t="s">
        <v>0</v>
      </c>
      <c r="G23" s="43">
        <v>0</v>
      </c>
      <c r="H23" s="160"/>
      <c r="I23" s="43">
        <v>0</v>
      </c>
      <c r="J23" s="160"/>
      <c r="K23" s="43">
        <v>0</v>
      </c>
      <c r="L23" s="160"/>
      <c r="M23" s="43">
        <v>0</v>
      </c>
      <c r="N23" s="16"/>
    </row>
    <row r="24" spans="2:14" ht="24.75" customHeight="1">
      <c r="B24" s="59" t="s">
        <v>147</v>
      </c>
      <c r="F24" s="1" t="s">
        <v>0</v>
      </c>
      <c r="G24" s="43">
        <v>0</v>
      </c>
      <c r="H24" s="160"/>
      <c r="I24" s="43">
        <v>0</v>
      </c>
      <c r="J24" s="160"/>
      <c r="K24" s="43">
        <v>0</v>
      </c>
      <c r="L24" s="160"/>
      <c r="M24" s="43">
        <v>0</v>
      </c>
      <c r="N24" s="21"/>
    </row>
    <row r="25" spans="2:14" ht="24.75" customHeight="1">
      <c r="B25" s="59" t="s">
        <v>17</v>
      </c>
      <c r="F25" s="1" t="s">
        <v>148</v>
      </c>
      <c r="G25" s="43">
        <v>555764.06</v>
      </c>
      <c r="H25" s="160"/>
      <c r="I25" s="43">
        <v>572126.93</v>
      </c>
      <c r="J25" s="160"/>
      <c r="K25" s="43">
        <v>527148.73</v>
      </c>
      <c r="L25" s="160"/>
      <c r="M25" s="43">
        <v>540294.78</v>
      </c>
      <c r="N25" s="16"/>
    </row>
    <row r="26" spans="2:14" ht="24.75" customHeight="1">
      <c r="B26" s="59" t="s">
        <v>18</v>
      </c>
      <c r="F26" s="1" t="s">
        <v>0</v>
      </c>
      <c r="G26" s="43">
        <v>0</v>
      </c>
      <c r="H26" s="160"/>
      <c r="I26" s="43">
        <v>8000</v>
      </c>
      <c r="J26" s="160"/>
      <c r="K26" s="43">
        <v>0</v>
      </c>
      <c r="L26" s="160"/>
      <c r="M26" s="43">
        <v>8000</v>
      </c>
      <c r="N26" s="21"/>
    </row>
    <row r="27" spans="2:14" ht="24.75" customHeight="1">
      <c r="B27" s="59" t="s">
        <v>19</v>
      </c>
      <c r="G27" s="43"/>
      <c r="H27" s="45"/>
      <c r="I27" s="43"/>
      <c r="J27" s="45"/>
      <c r="K27" s="43"/>
      <c r="L27" s="157"/>
      <c r="M27" s="43"/>
      <c r="N27" s="21"/>
    </row>
    <row r="28" spans="3:14" ht="24.75" customHeight="1">
      <c r="C28" s="59" t="s">
        <v>20</v>
      </c>
      <c r="G28" s="43">
        <v>973.85</v>
      </c>
      <c r="H28" s="160"/>
      <c r="I28" s="43">
        <v>3369.91</v>
      </c>
      <c r="J28" s="160"/>
      <c r="K28" s="43">
        <v>973.85</v>
      </c>
      <c r="L28" s="160"/>
      <c r="M28" s="43">
        <v>953.86</v>
      </c>
      <c r="N28" s="21"/>
    </row>
    <row r="29" spans="3:14" ht="24.75" customHeight="1">
      <c r="C29" s="1" t="s">
        <v>14</v>
      </c>
      <c r="G29" s="43">
        <v>10685.43</v>
      </c>
      <c r="H29" s="160"/>
      <c r="I29" s="43">
        <v>273.62</v>
      </c>
      <c r="J29" s="160"/>
      <c r="K29" s="43">
        <v>7807.61</v>
      </c>
      <c r="L29" s="157">
        <v>0</v>
      </c>
      <c r="M29" s="43">
        <v>0</v>
      </c>
      <c r="N29" s="16"/>
    </row>
    <row r="30" spans="4:14" s="11" customFormat="1" ht="24.75" customHeight="1">
      <c r="D30" s="58" t="s">
        <v>21</v>
      </c>
      <c r="G30" s="159">
        <f>SUM(G23:G29)</f>
        <v>567423.3400000001</v>
      </c>
      <c r="H30" s="43"/>
      <c r="I30" s="159">
        <f>SUM(I23:I29)</f>
        <v>583770.4600000001</v>
      </c>
      <c r="J30" s="43"/>
      <c r="K30" s="161">
        <f>SUM(K23:K29)</f>
        <v>535930.19</v>
      </c>
      <c r="L30" s="43"/>
      <c r="M30" s="159">
        <f>SUM(M23:M29)</f>
        <v>549248.64</v>
      </c>
      <c r="N30" s="26"/>
    </row>
    <row r="31" spans="4:14" s="11" customFormat="1" ht="24.75" customHeight="1" thickBot="1">
      <c r="D31" s="58" t="s">
        <v>22</v>
      </c>
      <c r="G31" s="162">
        <f>+G21+G30</f>
        <v>591458.4400000001</v>
      </c>
      <c r="H31" s="43"/>
      <c r="I31" s="162">
        <f>+I21+I30</f>
        <v>612240.9400000001</v>
      </c>
      <c r="J31" s="43"/>
      <c r="K31" s="162">
        <f>+K21+K30</f>
        <v>550559.2699999999</v>
      </c>
      <c r="L31" s="43"/>
      <c r="M31" s="162">
        <f>+M21+M30</f>
        <v>567817.93</v>
      </c>
      <c r="N31" s="28"/>
    </row>
    <row r="32" spans="7:14" s="11" customFormat="1" ht="24.75" customHeight="1" thickTop="1">
      <c r="G32" s="29"/>
      <c r="H32" s="30"/>
      <c r="I32" s="29"/>
      <c r="J32" s="30"/>
      <c r="K32" s="31"/>
      <c r="L32" s="30"/>
      <c r="M32" s="31"/>
      <c r="N32" s="28"/>
    </row>
    <row r="33" spans="7:14" s="11" customFormat="1" ht="24.75" customHeight="1">
      <c r="G33" s="29"/>
      <c r="H33" s="30"/>
      <c r="I33" s="29"/>
      <c r="J33" s="30"/>
      <c r="K33" s="31"/>
      <c r="L33" s="30"/>
      <c r="M33" s="31"/>
      <c r="N33" s="28"/>
    </row>
    <row r="34" spans="7:14" s="11" customFormat="1" ht="24.75" customHeight="1">
      <c r="G34" s="29"/>
      <c r="H34" s="30"/>
      <c r="I34" s="29"/>
      <c r="J34" s="30"/>
      <c r="K34" s="31"/>
      <c r="L34" s="30"/>
      <c r="M34" s="31"/>
      <c r="N34" s="28"/>
    </row>
    <row r="35" spans="7:14" s="11" customFormat="1" ht="24.75" customHeight="1">
      <c r="G35" s="29"/>
      <c r="H35" s="30"/>
      <c r="I35" s="29"/>
      <c r="J35" s="30"/>
      <c r="K35" s="31"/>
      <c r="L35" s="30"/>
      <c r="M35" s="31"/>
      <c r="N35" s="28"/>
    </row>
    <row r="36" spans="7:14" s="11" customFormat="1" ht="24.75" customHeight="1">
      <c r="G36" s="29"/>
      <c r="H36" s="30"/>
      <c r="I36" s="29"/>
      <c r="J36" s="30"/>
      <c r="K36" s="31"/>
      <c r="L36" s="30"/>
      <c r="M36" s="31"/>
      <c r="N36" s="28"/>
    </row>
    <row r="37" spans="7:14" s="11" customFormat="1" ht="24.75" customHeight="1">
      <c r="G37" s="29"/>
      <c r="H37" s="30"/>
      <c r="I37" s="29"/>
      <c r="J37" s="30"/>
      <c r="K37" s="31"/>
      <c r="L37" s="30"/>
      <c r="M37" s="31"/>
      <c r="N37" s="28"/>
    </row>
    <row r="38" spans="7:14" s="11" customFormat="1" ht="24.75" customHeight="1">
      <c r="G38" s="29"/>
      <c r="H38" s="30"/>
      <c r="I38" s="29"/>
      <c r="J38" s="30"/>
      <c r="K38" s="31"/>
      <c r="L38" s="30"/>
      <c r="M38" s="31"/>
      <c r="N38" s="28"/>
    </row>
    <row r="39" spans="7:14" s="11" customFormat="1" ht="24.75" customHeight="1">
      <c r="G39" s="29"/>
      <c r="H39" s="30"/>
      <c r="I39" s="29"/>
      <c r="J39" s="30"/>
      <c r="K39" s="31"/>
      <c r="L39" s="30"/>
      <c r="M39" s="31"/>
      <c r="N39" s="28"/>
    </row>
    <row r="40" spans="7:14" s="11" customFormat="1" ht="24.75" customHeight="1">
      <c r="G40" s="29"/>
      <c r="H40" s="30"/>
      <c r="I40" s="29"/>
      <c r="J40" s="30"/>
      <c r="K40" s="31"/>
      <c r="L40" s="30"/>
      <c r="M40" s="31"/>
      <c r="N40" s="28"/>
    </row>
    <row r="41" spans="7:14" s="11" customFormat="1" ht="24.75" customHeight="1">
      <c r="G41" s="29"/>
      <c r="H41" s="30"/>
      <c r="I41" s="29"/>
      <c r="J41" s="30"/>
      <c r="K41" s="31"/>
      <c r="L41" s="30"/>
      <c r="M41" s="31"/>
      <c r="N41" s="28"/>
    </row>
    <row r="42" spans="7:14" s="11" customFormat="1" ht="24.75" customHeight="1">
      <c r="G42" s="29"/>
      <c r="H42" s="30"/>
      <c r="I42" s="29"/>
      <c r="J42" s="30"/>
      <c r="K42" s="31"/>
      <c r="L42" s="30"/>
      <c r="M42" s="31"/>
      <c r="N42" s="28"/>
    </row>
    <row r="43" spans="7:14" s="11" customFormat="1" ht="24.75" customHeight="1">
      <c r="G43" s="29"/>
      <c r="H43" s="30"/>
      <c r="I43" s="29"/>
      <c r="J43" s="30"/>
      <c r="K43" s="31"/>
      <c r="L43" s="30"/>
      <c r="M43" s="31"/>
      <c r="N43" s="28"/>
    </row>
    <row r="44" ht="30" customHeight="1">
      <c r="A44" s="1" t="s">
        <v>23</v>
      </c>
    </row>
    <row r="45" spans="1:15" ht="22.5">
      <c r="A45" s="184" t="s">
        <v>125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56"/>
    </row>
    <row r="46" spans="1:15" ht="22.5">
      <c r="A46" s="184" t="s">
        <v>1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56"/>
    </row>
    <row r="47" spans="1:15" ht="22.5">
      <c r="A47" s="184" t="s">
        <v>171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56"/>
    </row>
    <row r="48" spans="1:14" ht="19.5">
      <c r="A48" s="62"/>
      <c r="B48" s="62"/>
      <c r="C48" s="62"/>
      <c r="D48" s="32"/>
      <c r="E48" s="32"/>
      <c r="F48" s="32"/>
      <c r="G48" s="187" t="s">
        <v>2</v>
      </c>
      <c r="H48" s="187"/>
      <c r="I48" s="187"/>
      <c r="J48" s="187"/>
      <c r="K48" s="187" t="s">
        <v>3</v>
      </c>
      <c r="L48" s="187"/>
      <c r="M48" s="187"/>
      <c r="N48" s="35"/>
    </row>
    <row r="49" spans="1:14" ht="19.5">
      <c r="A49" s="63"/>
      <c r="B49" s="63"/>
      <c r="C49" s="63"/>
      <c r="D49" s="36"/>
      <c r="E49" s="36"/>
      <c r="F49" s="36"/>
      <c r="G49" s="6">
        <v>2006</v>
      </c>
      <c r="H49" s="7"/>
      <c r="I49" s="8">
        <v>2005</v>
      </c>
      <c r="J49" s="7"/>
      <c r="K49" s="7">
        <v>2006</v>
      </c>
      <c r="L49" s="7"/>
      <c r="M49" s="7">
        <v>2005</v>
      </c>
      <c r="N49" s="38"/>
    </row>
    <row r="50" spans="4:14" ht="19.5">
      <c r="D50" s="39"/>
      <c r="E50" s="39"/>
      <c r="F50" s="39"/>
      <c r="G50" s="120" t="s">
        <v>172</v>
      </c>
      <c r="H50" s="118"/>
      <c r="I50" s="120" t="s">
        <v>172</v>
      </c>
      <c r="J50" s="118"/>
      <c r="K50" s="120" t="s">
        <v>172</v>
      </c>
      <c r="L50" s="118"/>
      <c r="M50" s="120" t="s">
        <v>172</v>
      </c>
      <c r="N50" s="38"/>
    </row>
    <row r="51" spans="4:14" ht="19.5">
      <c r="D51" s="39"/>
      <c r="E51" s="39"/>
      <c r="F51" s="39"/>
      <c r="G51" s="40"/>
      <c r="H51" s="41"/>
      <c r="I51" s="57"/>
      <c r="J51" s="11"/>
      <c r="K51" s="11"/>
      <c r="L51" s="11"/>
      <c r="M51" s="57"/>
      <c r="N51" s="38"/>
    </row>
    <row r="52" spans="4:6" ht="24.75" customHeight="1">
      <c r="D52" s="11" t="s">
        <v>110</v>
      </c>
      <c r="E52" s="11"/>
      <c r="F52" s="11"/>
    </row>
    <row r="53" ht="24.75" customHeight="1">
      <c r="A53" s="1" t="s">
        <v>24</v>
      </c>
    </row>
    <row r="54" spans="2:14" ht="24.75" customHeight="1">
      <c r="B54" s="59" t="s">
        <v>108</v>
      </c>
      <c r="H54" s="16"/>
      <c r="I54" s="16"/>
      <c r="J54" s="16"/>
      <c r="K54" s="16"/>
      <c r="L54" s="16"/>
      <c r="N54" s="16"/>
    </row>
    <row r="55" spans="3:14" ht="24.75" customHeight="1">
      <c r="C55" s="59" t="s">
        <v>162</v>
      </c>
      <c r="H55" s="16"/>
      <c r="I55" s="16"/>
      <c r="J55" s="16"/>
      <c r="K55" s="16"/>
      <c r="L55" s="16"/>
      <c r="N55" s="16"/>
    </row>
    <row r="56" spans="4:14" ht="24.75" customHeight="1">
      <c r="D56" s="59" t="s">
        <v>109</v>
      </c>
      <c r="F56" s="1" t="s">
        <v>177</v>
      </c>
      <c r="G56" s="16">
        <v>276494.73</v>
      </c>
      <c r="H56" s="16"/>
      <c r="I56" s="16">
        <v>276494.73</v>
      </c>
      <c r="J56" s="16"/>
      <c r="K56" s="16">
        <v>276494.73</v>
      </c>
      <c r="L56" s="16"/>
      <c r="M56" s="16">
        <v>276494.73</v>
      </c>
      <c r="N56" s="16"/>
    </row>
    <row r="57" spans="3:14" ht="24.75" customHeight="1">
      <c r="C57" s="59" t="s">
        <v>163</v>
      </c>
      <c r="F57" s="1" t="s">
        <v>150</v>
      </c>
      <c r="G57" s="16">
        <v>1766126.23</v>
      </c>
      <c r="H57" s="16"/>
      <c r="I57" s="16">
        <v>1760614.41</v>
      </c>
      <c r="J57" s="16"/>
      <c r="K57" s="16">
        <v>1691513.19</v>
      </c>
      <c r="L57" s="16"/>
      <c r="M57" s="16">
        <v>1691513.19</v>
      </c>
      <c r="N57" s="16"/>
    </row>
    <row r="58" spans="2:14" ht="24.75" customHeight="1">
      <c r="B58" s="1" t="s">
        <v>111</v>
      </c>
      <c r="G58" s="16">
        <v>85596.92</v>
      </c>
      <c r="H58" s="16"/>
      <c r="I58" s="16">
        <v>70248.47</v>
      </c>
      <c r="J58" s="16"/>
      <c r="K58" s="16">
        <v>43304.48</v>
      </c>
      <c r="L58" s="16"/>
      <c r="M58" s="16">
        <v>31731.48</v>
      </c>
      <c r="N58" s="16"/>
    </row>
    <row r="59" spans="2:14" ht="24.75" customHeight="1">
      <c r="B59" s="1" t="s">
        <v>112</v>
      </c>
      <c r="H59" s="16"/>
      <c r="I59" s="16"/>
      <c r="J59" s="16"/>
      <c r="K59" s="16"/>
      <c r="L59" s="16"/>
      <c r="N59" s="16"/>
    </row>
    <row r="60" spans="3:14" ht="24.75" customHeight="1">
      <c r="C60" s="1" t="s">
        <v>113</v>
      </c>
      <c r="F60" s="1" t="s">
        <v>174</v>
      </c>
      <c r="G60" s="16">
        <v>72125.37</v>
      </c>
      <c r="H60" s="16"/>
      <c r="I60" s="16">
        <v>81441.85</v>
      </c>
      <c r="J60" s="16"/>
      <c r="K60" s="16">
        <v>72125.37</v>
      </c>
      <c r="L60" s="16"/>
      <c r="M60" s="16">
        <v>76186.63</v>
      </c>
      <c r="N60" s="16"/>
    </row>
    <row r="61" spans="2:14" ht="24.75" customHeight="1">
      <c r="B61" s="1" t="s">
        <v>164</v>
      </c>
      <c r="F61" s="1" t="s">
        <v>174</v>
      </c>
      <c r="G61" s="16">
        <v>29399.5</v>
      </c>
      <c r="H61" s="16"/>
      <c r="I61" s="16">
        <v>24100.26</v>
      </c>
      <c r="J61" s="16"/>
      <c r="K61" s="16">
        <v>22436.2</v>
      </c>
      <c r="L61" s="16"/>
      <c r="M61" s="16">
        <v>22436.2</v>
      </c>
      <c r="N61" s="16"/>
    </row>
    <row r="62" spans="2:14" ht="24.75" customHeight="1">
      <c r="B62" s="1" t="s">
        <v>114</v>
      </c>
      <c r="F62" s="1" t="s">
        <v>106</v>
      </c>
      <c r="G62" s="16">
        <v>61.35</v>
      </c>
      <c r="H62" s="16"/>
      <c r="I62" s="16">
        <v>106.69</v>
      </c>
      <c r="J62" s="16"/>
      <c r="K62" s="16">
        <v>61.35</v>
      </c>
      <c r="L62" s="16"/>
      <c r="M62" s="16">
        <v>106.69</v>
      </c>
      <c r="N62" s="16"/>
    </row>
    <row r="63" spans="2:14" ht="24.75" customHeight="1">
      <c r="B63" s="1" t="s">
        <v>115</v>
      </c>
      <c r="G63" s="16"/>
      <c r="H63" s="16"/>
      <c r="I63" s="16"/>
      <c r="J63" s="16"/>
      <c r="K63" s="16"/>
      <c r="L63" s="16"/>
      <c r="N63" s="16"/>
    </row>
    <row r="64" spans="3:14" ht="24.75" customHeight="1">
      <c r="C64" s="59" t="s">
        <v>25</v>
      </c>
      <c r="G64" s="16">
        <v>1897.75</v>
      </c>
      <c r="H64" s="16"/>
      <c r="I64" s="16">
        <v>1832.01</v>
      </c>
      <c r="J64" s="16"/>
      <c r="K64" s="16">
        <v>1687.04</v>
      </c>
      <c r="L64" s="16"/>
      <c r="M64" s="16">
        <v>1618.82</v>
      </c>
      <c r="N64" s="16"/>
    </row>
    <row r="65" spans="3:14" ht="24.75" customHeight="1">
      <c r="C65" s="1" t="s">
        <v>26</v>
      </c>
      <c r="G65" s="16">
        <v>32659.32</v>
      </c>
      <c r="H65" s="21"/>
      <c r="I65" s="16">
        <v>30062.5</v>
      </c>
      <c r="J65" s="21"/>
      <c r="K65" s="16">
        <v>19138.42</v>
      </c>
      <c r="L65" s="20"/>
      <c r="M65" s="16">
        <v>17374.29</v>
      </c>
      <c r="N65" s="21"/>
    </row>
    <row r="66" spans="3:14" ht="24.75" customHeight="1">
      <c r="C66" s="1" t="s">
        <v>27</v>
      </c>
      <c r="H66" s="16"/>
      <c r="I66" s="16"/>
      <c r="J66" s="16"/>
      <c r="K66" s="16"/>
      <c r="L66" s="16"/>
      <c r="N66" s="21"/>
    </row>
    <row r="67" spans="4:14" ht="24.75" customHeight="1">
      <c r="D67" s="1" t="s">
        <v>116</v>
      </c>
      <c r="F67" s="1" t="s">
        <v>174</v>
      </c>
      <c r="G67" s="16">
        <v>146785.46</v>
      </c>
      <c r="H67" s="21"/>
      <c r="I67" s="16">
        <v>146785.46</v>
      </c>
      <c r="J67" s="21"/>
      <c r="K67" s="16">
        <v>146785.46</v>
      </c>
      <c r="L67" s="20"/>
      <c r="M67" s="16">
        <v>146785.46</v>
      </c>
      <c r="N67" s="21"/>
    </row>
    <row r="68" spans="3:15" ht="24.75" customHeight="1">
      <c r="C68" s="1" t="s">
        <v>14</v>
      </c>
      <c r="G68" s="16">
        <v>10083.28</v>
      </c>
      <c r="H68" s="23"/>
      <c r="I68" s="16">
        <v>13711.23</v>
      </c>
      <c r="J68" s="23"/>
      <c r="K68" s="16">
        <v>8204.47</v>
      </c>
      <c r="L68" s="23"/>
      <c r="M68" s="16">
        <v>9741.06</v>
      </c>
      <c r="N68" s="23"/>
      <c r="O68" s="14"/>
    </row>
    <row r="69" spans="4:14" s="11" customFormat="1" ht="24.75" customHeight="1">
      <c r="D69" s="1" t="s">
        <v>121</v>
      </c>
      <c r="E69" s="1"/>
      <c r="F69" s="1"/>
      <c r="G69" s="156">
        <f>SUM(G56:G68)</f>
        <v>2421229.9099999997</v>
      </c>
      <c r="H69" s="26"/>
      <c r="I69" s="156">
        <f>SUM(I56:I68)</f>
        <v>2405397.6099999994</v>
      </c>
      <c r="J69" s="26"/>
      <c r="K69" s="156">
        <f>SUM(K56:K68)</f>
        <v>2281750.7100000004</v>
      </c>
      <c r="L69" s="26"/>
      <c r="M69" s="156">
        <f>SUM(M56:M68)</f>
        <v>2273988.55</v>
      </c>
      <c r="N69" s="26"/>
    </row>
    <row r="70" spans="1:14" s="11" customFormat="1" ht="24.75" customHeight="1">
      <c r="A70" s="1" t="s">
        <v>117</v>
      </c>
      <c r="E70" s="1"/>
      <c r="F70" s="1"/>
      <c r="G70" s="26"/>
      <c r="H70" s="26"/>
      <c r="I70" s="26"/>
      <c r="J70" s="26"/>
      <c r="K70" s="26"/>
      <c r="L70" s="26"/>
      <c r="M70" s="26"/>
      <c r="N70" s="26"/>
    </row>
    <row r="71" spans="2:14" ht="24.75" customHeight="1">
      <c r="B71" s="1" t="s">
        <v>28</v>
      </c>
      <c r="F71" s="1" t="s">
        <v>106</v>
      </c>
      <c r="G71" s="26">
        <v>870.52</v>
      </c>
      <c r="H71" s="23"/>
      <c r="I71" s="26">
        <v>1735.16</v>
      </c>
      <c r="J71" s="23"/>
      <c r="K71" s="26">
        <v>0</v>
      </c>
      <c r="L71" s="23"/>
      <c r="M71" s="26">
        <v>2.67</v>
      </c>
      <c r="N71" s="23"/>
    </row>
    <row r="72" spans="2:14" ht="24.75" customHeight="1">
      <c r="B72" s="1" t="s">
        <v>165</v>
      </c>
      <c r="G72" s="26">
        <v>0</v>
      </c>
      <c r="H72" s="16"/>
      <c r="I72" s="26">
        <v>0</v>
      </c>
      <c r="J72" s="16"/>
      <c r="K72" s="26">
        <v>0</v>
      </c>
      <c r="L72" s="16"/>
      <c r="M72" s="26">
        <v>0</v>
      </c>
      <c r="N72" s="23"/>
    </row>
    <row r="73" spans="3:14" ht="24.75" customHeight="1">
      <c r="C73" s="1" t="s">
        <v>127</v>
      </c>
      <c r="F73" s="1" t="s">
        <v>178</v>
      </c>
      <c r="G73" s="26">
        <v>0</v>
      </c>
      <c r="H73" s="23"/>
      <c r="I73" s="26">
        <v>0</v>
      </c>
      <c r="J73" s="23"/>
      <c r="K73" s="26">
        <v>99450.56</v>
      </c>
      <c r="L73" s="23"/>
      <c r="M73" s="26">
        <v>88718.53</v>
      </c>
      <c r="N73" s="23"/>
    </row>
    <row r="74" spans="4:14" ht="24.75" customHeight="1">
      <c r="D74" s="11" t="s">
        <v>118</v>
      </c>
      <c r="G74" s="156">
        <f>SUM(G71:G73)</f>
        <v>870.52</v>
      </c>
      <c r="H74" s="163"/>
      <c r="I74" s="156">
        <f>SUM(I71:I73)</f>
        <v>1735.16</v>
      </c>
      <c r="J74" s="163"/>
      <c r="K74" s="156">
        <f>SUM(K71:K73)</f>
        <v>99450.56</v>
      </c>
      <c r="L74" s="163"/>
      <c r="M74" s="156">
        <f>SUM(M71:M73)</f>
        <v>88721.2</v>
      </c>
      <c r="N74" s="23"/>
    </row>
    <row r="75" spans="4:14" s="11" customFormat="1" ht="24.75" customHeight="1">
      <c r="D75" s="11" t="s">
        <v>119</v>
      </c>
      <c r="G75" s="156">
        <f>+G69+G74</f>
        <v>2422100.4299999997</v>
      </c>
      <c r="H75" s="26"/>
      <c r="I75" s="156">
        <f>+I69+I74</f>
        <v>2407132.7699999996</v>
      </c>
      <c r="J75" s="26"/>
      <c r="K75" s="156">
        <f>+K69+K74</f>
        <v>2381201.2700000005</v>
      </c>
      <c r="L75" s="26"/>
      <c r="M75" s="156">
        <f>+M69+M74</f>
        <v>2362709.75</v>
      </c>
      <c r="N75" s="26"/>
    </row>
    <row r="76" spans="7:14" s="11" customFormat="1" ht="24.75" customHeight="1">
      <c r="G76" s="43"/>
      <c r="H76" s="43"/>
      <c r="I76" s="43"/>
      <c r="J76" s="43"/>
      <c r="K76" s="31"/>
      <c r="L76" s="31"/>
      <c r="M76" s="43"/>
      <c r="N76" s="26"/>
    </row>
    <row r="77" spans="7:14" ht="19.5">
      <c r="G77" s="44"/>
      <c r="H77" s="45"/>
      <c r="I77" s="15"/>
      <c r="J77" s="45"/>
      <c r="K77" s="15"/>
      <c r="L77" s="15"/>
      <c r="M77" s="15"/>
      <c r="N77" s="46"/>
    </row>
    <row r="78" spans="7:14" ht="19.5">
      <c r="G78" s="44"/>
      <c r="H78" s="45"/>
      <c r="I78" s="45"/>
      <c r="J78" s="45"/>
      <c r="K78" s="15" t="s">
        <v>0</v>
      </c>
      <c r="L78" s="15"/>
      <c r="M78" s="15"/>
      <c r="N78" s="46"/>
    </row>
    <row r="79" spans="7:14" ht="19.5">
      <c r="G79" s="44"/>
      <c r="H79" s="45"/>
      <c r="I79" s="45"/>
      <c r="J79" s="45"/>
      <c r="K79" s="15"/>
      <c r="L79" s="15"/>
      <c r="M79" s="15"/>
      <c r="N79" s="46"/>
    </row>
    <row r="80" spans="7:14" ht="19.5">
      <c r="G80" s="44"/>
      <c r="H80" s="45"/>
      <c r="I80" s="45"/>
      <c r="J80" s="45"/>
      <c r="K80" s="15"/>
      <c r="L80" s="15"/>
      <c r="M80" s="15"/>
      <c r="N80" s="46"/>
    </row>
    <row r="81" spans="7:14" ht="19.5">
      <c r="G81" s="44"/>
      <c r="H81" s="45"/>
      <c r="I81" s="45"/>
      <c r="J81" s="45"/>
      <c r="K81" s="15"/>
      <c r="L81" s="15"/>
      <c r="M81" s="15"/>
      <c r="N81" s="46"/>
    </row>
    <row r="82" spans="7:14" ht="19.5">
      <c r="G82" s="44"/>
      <c r="H82" s="45"/>
      <c r="I82" s="45"/>
      <c r="J82" s="45"/>
      <c r="K82" s="15"/>
      <c r="L82" s="15"/>
      <c r="M82" s="15"/>
      <c r="N82" s="46"/>
    </row>
    <row r="83" spans="7:14" ht="19.5">
      <c r="G83" s="44"/>
      <c r="H83" s="45"/>
      <c r="I83" s="45"/>
      <c r="J83" s="45"/>
      <c r="K83" s="15"/>
      <c r="L83" s="15"/>
      <c r="M83" s="15"/>
      <c r="N83" s="46"/>
    </row>
    <row r="84" spans="7:14" ht="19.5">
      <c r="G84" s="44"/>
      <c r="H84" s="45"/>
      <c r="I84" s="45"/>
      <c r="J84" s="45"/>
      <c r="K84" s="15"/>
      <c r="L84" s="15"/>
      <c r="M84" s="15"/>
      <c r="N84" s="46"/>
    </row>
    <row r="85" spans="7:14" ht="19.5">
      <c r="G85" s="44"/>
      <c r="H85" s="45"/>
      <c r="I85" s="45"/>
      <c r="J85" s="45"/>
      <c r="K85" s="15"/>
      <c r="L85" s="15"/>
      <c r="M85" s="15"/>
      <c r="N85" s="46"/>
    </row>
    <row r="86" spans="7:14" ht="19.5">
      <c r="G86" s="44"/>
      <c r="H86" s="45"/>
      <c r="I86" s="45"/>
      <c r="J86" s="45"/>
      <c r="K86" s="15"/>
      <c r="L86" s="15"/>
      <c r="M86" s="15"/>
      <c r="N86" s="46"/>
    </row>
    <row r="87" spans="7:14" ht="19.5">
      <c r="G87" s="44"/>
      <c r="H87" s="45"/>
      <c r="I87" s="45"/>
      <c r="J87" s="45"/>
      <c r="K87" s="15"/>
      <c r="L87" s="15"/>
      <c r="M87" s="15"/>
      <c r="N87" s="46"/>
    </row>
    <row r="88" spans="7:14" ht="19.5">
      <c r="G88" s="44"/>
      <c r="H88" s="45"/>
      <c r="I88" s="15"/>
      <c r="J88" s="45"/>
      <c r="K88" s="15"/>
      <c r="L88" s="15"/>
      <c r="M88" s="15"/>
      <c r="N88" s="46"/>
    </row>
    <row r="89" ht="30" customHeight="1">
      <c r="A89" s="1" t="s">
        <v>23</v>
      </c>
    </row>
    <row r="90" spans="1:14" ht="22.5">
      <c r="A90" s="184" t="s">
        <v>125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</row>
    <row r="91" spans="1:14" ht="22.5">
      <c r="A91" s="184" t="s">
        <v>1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</row>
    <row r="92" spans="1:14" ht="22.5">
      <c r="A92" s="184" t="s">
        <v>171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</row>
    <row r="93" spans="1:14" ht="19.5">
      <c r="A93" s="62"/>
      <c r="B93" s="62"/>
      <c r="C93" s="62"/>
      <c r="D93" s="32"/>
      <c r="E93" s="32"/>
      <c r="F93" s="32"/>
      <c r="G93" s="187" t="s">
        <v>2</v>
      </c>
      <c r="H93" s="187"/>
      <c r="I93" s="187"/>
      <c r="J93" s="34"/>
      <c r="K93" s="187" t="s">
        <v>120</v>
      </c>
      <c r="L93" s="187"/>
      <c r="M93" s="187"/>
      <c r="N93" s="35"/>
    </row>
    <row r="94" spans="1:14" ht="19.5">
      <c r="A94" s="63"/>
      <c r="B94" s="63"/>
      <c r="C94" s="63"/>
      <c r="D94" s="36"/>
      <c r="E94" s="36"/>
      <c r="F94" s="36"/>
      <c r="G94" s="6">
        <v>2006</v>
      </c>
      <c r="H94" s="7"/>
      <c r="I94" s="8">
        <v>2005</v>
      </c>
      <c r="J94" s="7"/>
      <c r="K94" s="7">
        <v>2006</v>
      </c>
      <c r="L94" s="7"/>
      <c r="M94" s="7">
        <v>2005</v>
      </c>
      <c r="N94" s="38"/>
    </row>
    <row r="95" spans="4:14" s="11" customFormat="1" ht="19.5">
      <c r="D95" s="39"/>
      <c r="E95" s="39"/>
      <c r="F95" s="39"/>
      <c r="G95" s="120" t="s">
        <v>172</v>
      </c>
      <c r="H95" s="118"/>
      <c r="I95" s="120" t="s">
        <v>172</v>
      </c>
      <c r="J95" s="118"/>
      <c r="K95" s="120" t="s">
        <v>172</v>
      </c>
      <c r="L95" s="118"/>
      <c r="M95" s="120" t="s">
        <v>172</v>
      </c>
      <c r="N95" s="38"/>
    </row>
    <row r="96" spans="4:14" s="11" customFormat="1" ht="19.5">
      <c r="D96" s="39"/>
      <c r="E96" s="39"/>
      <c r="F96" s="39"/>
      <c r="G96" s="40"/>
      <c r="H96" s="41"/>
      <c r="I96" s="57"/>
      <c r="M96" s="57"/>
      <c r="N96" s="38"/>
    </row>
    <row r="97" spans="1:14" ht="19.5">
      <c r="A97" s="11" t="s">
        <v>29</v>
      </c>
      <c r="E97" s="11"/>
      <c r="G97" s="44"/>
      <c r="H97" s="16"/>
      <c r="I97" s="15"/>
      <c r="J97" s="16"/>
      <c r="K97" s="16"/>
      <c r="L97" s="16"/>
      <c r="N97" s="16"/>
    </row>
    <row r="98" spans="2:14" ht="19.5">
      <c r="B98" s="1" t="s">
        <v>30</v>
      </c>
      <c r="G98" s="44"/>
      <c r="H98" s="16"/>
      <c r="I98" s="15"/>
      <c r="J98" s="16"/>
      <c r="K98" s="16"/>
      <c r="L98" s="16"/>
      <c r="N98" s="16"/>
    </row>
    <row r="99" spans="3:14" ht="19.5">
      <c r="C99" s="1" t="s">
        <v>31</v>
      </c>
      <c r="G99" s="44"/>
      <c r="H99" s="15"/>
      <c r="I99" s="15"/>
      <c r="J99" s="15"/>
      <c r="K99" s="15"/>
      <c r="L99" s="15"/>
      <c r="N99" s="15"/>
    </row>
    <row r="100" spans="3:14" ht="19.5">
      <c r="C100" s="1" t="s">
        <v>128</v>
      </c>
      <c r="G100" s="48">
        <v>750000</v>
      </c>
      <c r="H100" s="49"/>
      <c r="I100" s="48">
        <v>750000</v>
      </c>
      <c r="J100" s="49"/>
      <c r="K100" s="48">
        <v>750000</v>
      </c>
      <c r="L100" s="49"/>
      <c r="M100" s="48">
        <v>750000</v>
      </c>
      <c r="N100" s="23"/>
    </row>
    <row r="101" spans="3:14" ht="19.5">
      <c r="C101" s="1" t="s">
        <v>32</v>
      </c>
      <c r="G101" s="18"/>
      <c r="H101" s="49"/>
      <c r="I101" s="18"/>
      <c r="J101" s="49"/>
      <c r="K101" s="18"/>
      <c r="L101" s="49"/>
      <c r="M101" s="18"/>
      <c r="N101" s="23"/>
    </row>
    <row r="102" spans="3:14" ht="19.5">
      <c r="C102" s="1" t="s">
        <v>129</v>
      </c>
      <c r="G102" s="18">
        <v>299965.13</v>
      </c>
      <c r="H102" s="49"/>
      <c r="I102" s="18">
        <v>299965.13</v>
      </c>
      <c r="J102" s="49"/>
      <c r="K102" s="18">
        <v>299965.13</v>
      </c>
      <c r="L102" s="49"/>
      <c r="M102" s="18">
        <v>299965.13</v>
      </c>
      <c r="N102" s="23"/>
    </row>
    <row r="103" spans="3:14" ht="19.5">
      <c r="C103" s="1" t="s">
        <v>33</v>
      </c>
      <c r="G103" s="18">
        <v>114000</v>
      </c>
      <c r="H103" s="49"/>
      <c r="I103" s="18">
        <v>114000</v>
      </c>
      <c r="J103" s="49"/>
      <c r="K103" s="18">
        <v>114000</v>
      </c>
      <c r="L103" s="49"/>
      <c r="M103" s="18">
        <v>114000</v>
      </c>
      <c r="N103" s="23"/>
    </row>
    <row r="104" spans="3:14" ht="19.5">
      <c r="C104" s="1" t="s">
        <v>34</v>
      </c>
      <c r="F104" s="1" t="s">
        <v>0</v>
      </c>
      <c r="G104" s="18">
        <v>278320.89</v>
      </c>
      <c r="H104" s="49"/>
      <c r="I104" s="18">
        <v>278320.89</v>
      </c>
      <c r="J104" s="49"/>
      <c r="K104" s="18">
        <v>278320.89</v>
      </c>
      <c r="L104" s="49"/>
      <c r="M104" s="18">
        <v>278320.89</v>
      </c>
      <c r="N104" s="23"/>
    </row>
    <row r="105" spans="3:14" ht="19.5">
      <c r="C105" s="1" t="s">
        <v>35</v>
      </c>
      <c r="G105" s="135" t="s">
        <v>149</v>
      </c>
      <c r="H105" s="49"/>
      <c r="I105" s="135" t="s">
        <v>149</v>
      </c>
      <c r="J105" s="49"/>
      <c r="K105" s="135" t="s">
        <v>149</v>
      </c>
      <c r="L105" s="49"/>
      <c r="M105" s="135" t="s">
        <v>149</v>
      </c>
      <c r="N105" s="50"/>
    </row>
    <row r="106" spans="2:14" ht="19.5">
      <c r="B106" s="1" t="s">
        <v>36</v>
      </c>
      <c r="G106" s="49"/>
      <c r="H106" s="49"/>
      <c r="I106" s="49"/>
      <c r="J106" s="49"/>
      <c r="K106" s="49"/>
      <c r="L106" s="49"/>
      <c r="M106" s="49"/>
      <c r="N106" s="23"/>
    </row>
    <row r="107" spans="3:14" ht="19.5">
      <c r="C107" s="1" t="s">
        <v>37</v>
      </c>
      <c r="G107" s="49"/>
      <c r="H107" s="49"/>
      <c r="I107" s="49"/>
      <c r="J107" s="49"/>
      <c r="K107" s="49"/>
      <c r="L107" s="49"/>
      <c r="M107" s="49"/>
      <c r="N107" s="23"/>
    </row>
    <row r="108" spans="4:14" ht="19.5">
      <c r="D108" s="1" t="s">
        <v>38</v>
      </c>
      <c r="G108" s="49">
        <v>3520.2</v>
      </c>
      <c r="H108" s="49"/>
      <c r="I108" s="49">
        <v>3520.2</v>
      </c>
      <c r="J108" s="49"/>
      <c r="K108" s="49">
        <v>3520.2</v>
      </c>
      <c r="L108" s="49"/>
      <c r="M108" s="49">
        <v>3520.2</v>
      </c>
      <c r="N108" s="23"/>
    </row>
    <row r="109" spans="3:14" ht="19.5">
      <c r="C109" s="1" t="s">
        <v>39</v>
      </c>
      <c r="G109" s="49">
        <v>-2526448.21</v>
      </c>
      <c r="H109" s="49"/>
      <c r="I109" s="49">
        <v>-2490698.05</v>
      </c>
      <c r="J109" s="49"/>
      <c r="K109" s="49">
        <v>-2526448.22</v>
      </c>
      <c r="L109" s="49"/>
      <c r="M109" s="49">
        <v>-2490698.04</v>
      </c>
      <c r="N109" s="23"/>
    </row>
    <row r="110" spans="1:14" s="11" customFormat="1" ht="19.5">
      <c r="A110" s="1"/>
      <c r="B110" s="1"/>
      <c r="C110" s="1"/>
      <c r="D110" s="11" t="s">
        <v>40</v>
      </c>
      <c r="G110" s="51">
        <f>SUM(G102:G109)</f>
        <v>-1830641.99</v>
      </c>
      <c r="H110" s="52"/>
      <c r="I110" s="51">
        <f>SUM(I102:I109)</f>
        <v>-1794891.8299999998</v>
      </c>
      <c r="J110" s="52"/>
      <c r="K110" s="51">
        <f>SUM(K102:K109)</f>
        <v>-1830642.0000000002</v>
      </c>
      <c r="L110" s="52"/>
      <c r="M110" s="51">
        <f>SUM(M102:M109)</f>
        <v>-1794891.82</v>
      </c>
      <c r="N110" s="26"/>
    </row>
    <row r="111" spans="1:14" s="11" customFormat="1" ht="20.25" thickBot="1">
      <c r="A111" s="1"/>
      <c r="B111" s="1"/>
      <c r="C111" s="1"/>
      <c r="D111" s="11" t="s">
        <v>41</v>
      </c>
      <c r="G111" s="53">
        <f>+G75+G110</f>
        <v>591458.4399999997</v>
      </c>
      <c r="H111" s="52"/>
      <c r="I111" s="53">
        <f>+I75+I110</f>
        <v>612240.9399999997</v>
      </c>
      <c r="J111" s="52"/>
      <c r="K111" s="53">
        <f>+K75+K110</f>
        <v>550559.2700000003</v>
      </c>
      <c r="L111" s="52"/>
      <c r="M111" s="53">
        <f>+M75+M110</f>
        <v>567817.9299999999</v>
      </c>
      <c r="N111" s="26"/>
    </row>
    <row r="112" spans="8:14" ht="20.25" thickTop="1">
      <c r="H112" s="54"/>
      <c r="I112" s="12"/>
      <c r="J112" s="55"/>
      <c r="K112" s="12"/>
      <c r="L112" s="55"/>
      <c r="N112" s="47"/>
    </row>
    <row r="113" spans="7:14" ht="19.5">
      <c r="G113" s="14"/>
      <c r="H113" s="14"/>
      <c r="J113" s="14"/>
      <c r="K113" s="14"/>
      <c r="L113" s="14"/>
      <c r="M113" s="14"/>
      <c r="N113" s="47"/>
    </row>
    <row r="114" spans="8:14" ht="19.5">
      <c r="H114" s="47"/>
      <c r="J114" s="47"/>
      <c r="K114" s="47"/>
      <c r="L114" s="47"/>
      <c r="N114" s="47"/>
    </row>
    <row r="115" spans="8:14" ht="19.5">
      <c r="H115" s="47">
        <v>5516</v>
      </c>
      <c r="J115" s="47"/>
      <c r="K115" s="47"/>
      <c r="L115" s="47"/>
      <c r="N115" s="47"/>
    </row>
    <row r="116" spans="8:14" ht="19.5">
      <c r="H116" s="47"/>
      <c r="J116" s="47"/>
      <c r="K116" s="47"/>
      <c r="L116" s="47"/>
      <c r="N116" s="47"/>
    </row>
    <row r="117" spans="8:14" ht="19.5">
      <c r="H117" s="47"/>
      <c r="J117" s="47"/>
      <c r="K117" s="47"/>
      <c r="L117" s="47"/>
      <c r="N117" s="47"/>
    </row>
    <row r="118" spans="8:14" ht="19.5">
      <c r="H118" s="47"/>
      <c r="J118" s="47"/>
      <c r="K118" s="47"/>
      <c r="L118" s="47"/>
      <c r="N118" s="47"/>
    </row>
    <row r="119" spans="8:14" ht="19.5">
      <c r="H119" s="47"/>
      <c r="J119" s="47"/>
      <c r="K119" s="47"/>
      <c r="L119" s="47"/>
      <c r="N119" s="47"/>
    </row>
    <row r="120" spans="8:14" ht="19.5">
      <c r="H120" s="47"/>
      <c r="J120" s="47"/>
      <c r="K120" s="47"/>
      <c r="L120" s="47"/>
      <c r="N120" s="47"/>
    </row>
    <row r="121" spans="8:14" ht="19.5">
      <c r="H121" s="47"/>
      <c r="J121" s="47"/>
      <c r="K121" s="47"/>
      <c r="L121" s="47"/>
      <c r="N121" s="47"/>
    </row>
    <row r="122" spans="8:14" ht="19.5">
      <c r="H122" s="47"/>
      <c r="J122" s="47"/>
      <c r="K122" s="47"/>
      <c r="L122" s="47"/>
      <c r="N122" s="47"/>
    </row>
    <row r="123" spans="8:14" ht="19.5">
      <c r="H123" s="47"/>
      <c r="J123" s="47"/>
      <c r="K123" s="47"/>
      <c r="L123" s="47"/>
      <c r="N123" s="47"/>
    </row>
    <row r="124" spans="8:14" ht="19.5">
      <c r="H124" s="47"/>
      <c r="J124" s="47"/>
      <c r="K124" s="47"/>
      <c r="L124" s="47"/>
      <c r="N124" s="47"/>
    </row>
    <row r="125" spans="8:14" ht="19.5">
      <c r="H125" s="47"/>
      <c r="J125" s="47"/>
      <c r="K125" s="47"/>
      <c r="L125" s="47"/>
      <c r="N125" s="47"/>
    </row>
    <row r="126" spans="8:14" ht="19.5">
      <c r="H126" s="47"/>
      <c r="J126" s="47"/>
      <c r="K126" s="47"/>
      <c r="L126" s="47"/>
      <c r="N126" s="47"/>
    </row>
    <row r="127" spans="8:14" ht="19.5">
      <c r="H127" s="47"/>
      <c r="J127" s="47"/>
      <c r="K127" s="47"/>
      <c r="L127" s="47"/>
      <c r="N127" s="47"/>
    </row>
    <row r="128" spans="8:14" ht="19.5">
      <c r="H128" s="47"/>
      <c r="J128" s="47"/>
      <c r="K128" s="47"/>
      <c r="L128" s="47"/>
      <c r="N128" s="47"/>
    </row>
    <row r="129" spans="8:14" ht="19.5">
      <c r="H129" s="47"/>
      <c r="J129" s="47"/>
      <c r="K129" s="47"/>
      <c r="L129" s="47"/>
      <c r="N129" s="47"/>
    </row>
    <row r="130" spans="8:14" ht="19.5">
      <c r="H130" s="47"/>
      <c r="J130" s="47"/>
      <c r="K130" s="47"/>
      <c r="L130" s="47"/>
      <c r="N130" s="47"/>
    </row>
    <row r="131" spans="8:14" ht="19.5">
      <c r="H131" s="47"/>
      <c r="J131" s="47"/>
      <c r="K131" s="47"/>
      <c r="L131" s="47"/>
      <c r="N131" s="47"/>
    </row>
    <row r="132" spans="8:14" ht="19.5">
      <c r="H132" s="47"/>
      <c r="J132" s="47"/>
      <c r="K132" s="47"/>
      <c r="L132" s="47"/>
      <c r="N132" s="47"/>
    </row>
    <row r="133" spans="8:14" ht="19.5">
      <c r="H133" s="47"/>
      <c r="J133" s="47"/>
      <c r="K133" s="47"/>
      <c r="L133" s="47"/>
      <c r="N133" s="47"/>
    </row>
    <row r="134" spans="8:14" ht="19.5">
      <c r="H134" s="47"/>
      <c r="J134" s="47"/>
      <c r="K134" s="47"/>
      <c r="L134" s="47"/>
      <c r="N134" s="47"/>
    </row>
    <row r="135" spans="8:14" ht="19.5">
      <c r="H135" s="47"/>
      <c r="J135" s="47"/>
      <c r="K135" s="47"/>
      <c r="L135" s="47"/>
      <c r="N135" s="47"/>
    </row>
    <row r="136" spans="1:14" ht="19.5">
      <c r="A136" s="1" t="s">
        <v>23</v>
      </c>
      <c r="H136" s="47"/>
      <c r="J136" s="47"/>
      <c r="K136" s="47"/>
      <c r="L136" s="47"/>
      <c r="N136" s="47"/>
    </row>
    <row r="137" spans="8:14" ht="19.5">
      <c r="H137" s="47"/>
      <c r="J137" s="47"/>
      <c r="K137" s="47"/>
      <c r="L137" s="47"/>
      <c r="N137" s="47"/>
    </row>
    <row r="138" spans="8:14" ht="19.5">
      <c r="H138" s="47"/>
      <c r="J138" s="47"/>
      <c r="K138" s="47"/>
      <c r="L138" s="47"/>
      <c r="N138" s="47"/>
    </row>
    <row r="139" spans="8:14" ht="19.5">
      <c r="H139" s="47"/>
      <c r="J139" s="47"/>
      <c r="K139" s="47"/>
      <c r="L139" s="47"/>
      <c r="N139" s="47"/>
    </row>
    <row r="140" spans="8:14" ht="19.5">
      <c r="H140" s="47"/>
      <c r="J140" s="47"/>
      <c r="K140" s="47"/>
      <c r="L140" s="47"/>
      <c r="N140" s="47"/>
    </row>
    <row r="141" ht="30" customHeight="1"/>
  </sheetData>
  <mergeCells count="15">
    <mergeCell ref="K93:M93"/>
    <mergeCell ref="A47:N47"/>
    <mergeCell ref="A90:N90"/>
    <mergeCell ref="G48:J48"/>
    <mergeCell ref="K48:M48"/>
    <mergeCell ref="G93:I93"/>
    <mergeCell ref="A91:N91"/>
    <mergeCell ref="A92:N92"/>
    <mergeCell ref="A45:N45"/>
    <mergeCell ref="A46:N46"/>
    <mergeCell ref="A1:N1"/>
    <mergeCell ref="A2:N2"/>
    <mergeCell ref="A3:N3"/>
    <mergeCell ref="G4:I4"/>
    <mergeCell ref="K4:M4"/>
  </mergeCells>
  <printOptions/>
  <pageMargins left="0.59" right="0.27" top="0.82" bottom="0.66" header="0.34" footer="0.4"/>
  <pageSetup firstPageNumber="1" useFirstPageNumber="1" horizontalDpi="600" verticalDpi="600" orientation="portrait" paperSize="9" scale="70" r:id="rId1"/>
  <headerFooter alignWithMargins="0">
    <oddHeader>&amp;C&amp;"Angsana New,ตัวหนา"&amp;P</oddHeader>
  </headerFooter>
  <rowBreaks count="2" manualBreakCount="2">
    <brk id="44" max="13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zoomScale="75" zoomScaleNormal="75" workbookViewId="0" topLeftCell="A7">
      <selection activeCell="F25" sqref="F25"/>
    </sheetView>
  </sheetViews>
  <sheetFormatPr defaultColWidth="9.140625" defaultRowHeight="21.75"/>
  <cols>
    <col min="1" max="1" width="2.00390625" style="65" customWidth="1"/>
    <col min="2" max="2" width="1.7109375" style="65" customWidth="1"/>
    <col min="3" max="3" width="1.57421875" style="65" customWidth="1"/>
    <col min="4" max="4" width="56.140625" style="65" customWidth="1"/>
    <col min="5" max="5" width="15.8515625" style="65" customWidth="1"/>
    <col min="6" max="6" width="17.421875" style="65" customWidth="1"/>
    <col min="7" max="7" width="0.71875" style="65" customWidth="1"/>
    <col min="8" max="8" width="16.7109375" style="65" customWidth="1"/>
    <col min="9" max="9" width="1.1484375" style="65" customWidth="1"/>
    <col min="10" max="10" width="17.7109375" style="65" customWidth="1"/>
    <col min="11" max="11" width="0.9921875" style="65" customWidth="1"/>
    <col min="12" max="12" width="16.8515625" style="65" customWidth="1"/>
    <col min="13" max="13" width="10.28125" style="65" customWidth="1"/>
    <col min="14" max="16384" width="9.140625" style="65" customWidth="1"/>
  </cols>
  <sheetData>
    <row r="1" spans="1:14" ht="22.5">
      <c r="A1" s="184" t="s">
        <v>125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2" ht="22.5">
      <c r="A2" s="188" t="s">
        <v>42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4" ht="30" customHeight="1">
      <c r="A3" s="188" t="s">
        <v>179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8"/>
      <c r="N3" s="186"/>
    </row>
    <row r="4" spans="1:12" ht="19.5">
      <c r="A4" s="74"/>
      <c r="B4" s="74"/>
      <c r="C4" s="74"/>
      <c r="D4" s="32"/>
      <c r="E4" s="32"/>
      <c r="F4" s="187" t="s">
        <v>2</v>
      </c>
      <c r="G4" s="187"/>
      <c r="H4" s="187"/>
      <c r="I4" s="34"/>
      <c r="J4" s="187" t="s">
        <v>3</v>
      </c>
      <c r="K4" s="187"/>
      <c r="L4" s="187"/>
    </row>
    <row r="5" spans="1:12" ht="19.5">
      <c r="A5" s="75"/>
      <c r="B5" s="75"/>
      <c r="C5" s="75"/>
      <c r="D5" s="36"/>
      <c r="E5" s="36"/>
      <c r="F5" s="6">
        <v>2006</v>
      </c>
      <c r="G5" s="7"/>
      <c r="H5" s="8">
        <v>2005</v>
      </c>
      <c r="I5" s="37"/>
      <c r="J5" s="7">
        <v>2006</v>
      </c>
      <c r="K5" s="7"/>
      <c r="L5" s="7">
        <v>2005</v>
      </c>
    </row>
    <row r="6" spans="4:12" s="66" customFormat="1" ht="19.5">
      <c r="D6" s="39"/>
      <c r="E6" s="39"/>
      <c r="F6" s="33" t="s">
        <v>172</v>
      </c>
      <c r="G6" s="9"/>
      <c r="H6" s="33" t="s">
        <v>4</v>
      </c>
      <c r="I6" s="41"/>
      <c r="J6" s="33" t="s">
        <v>4</v>
      </c>
      <c r="K6" s="9"/>
      <c r="L6" s="33" t="s">
        <v>4</v>
      </c>
    </row>
    <row r="7" spans="4:12" s="66" customFormat="1" ht="19.5">
      <c r="D7" s="39"/>
      <c r="E7" s="39"/>
      <c r="F7" s="41"/>
      <c r="G7" s="41"/>
      <c r="H7" s="57"/>
      <c r="I7" s="11"/>
      <c r="J7" s="11"/>
      <c r="K7" s="11"/>
      <c r="L7" s="57"/>
    </row>
    <row r="8" spans="1:12" ht="23.25" customHeight="1">
      <c r="A8" s="11" t="s">
        <v>43</v>
      </c>
      <c r="B8" s="1"/>
      <c r="C8" s="11"/>
      <c r="D8" s="1"/>
      <c r="E8" s="11"/>
      <c r="F8" s="1"/>
      <c r="G8" s="1"/>
      <c r="H8" s="1"/>
      <c r="I8" s="1"/>
      <c r="J8" s="1"/>
      <c r="K8" s="1"/>
      <c r="L8" s="1"/>
    </row>
    <row r="9" spans="1:13" ht="23.25" customHeight="1">
      <c r="A9" s="1"/>
      <c r="B9" s="1" t="s">
        <v>44</v>
      </c>
      <c r="C9" s="1"/>
      <c r="D9" s="1"/>
      <c r="E9" s="1"/>
      <c r="F9" s="16">
        <v>59844.75</v>
      </c>
      <c r="G9" s="17"/>
      <c r="H9" s="16">
        <v>78817</v>
      </c>
      <c r="I9" s="16"/>
      <c r="J9" s="16">
        <v>20571.16</v>
      </c>
      <c r="K9" s="16"/>
      <c r="L9" s="16">
        <v>25641</v>
      </c>
      <c r="M9" s="67"/>
    </row>
    <row r="10" spans="1:11" ht="23.25" customHeight="1">
      <c r="A10" s="1"/>
      <c r="B10" s="1" t="s">
        <v>45</v>
      </c>
      <c r="C10" s="1"/>
      <c r="D10" s="1"/>
      <c r="E10" s="1"/>
      <c r="F10" s="1"/>
      <c r="G10" s="17"/>
      <c r="H10" s="16"/>
      <c r="I10" s="21"/>
      <c r="J10" s="16"/>
      <c r="K10" s="16"/>
    </row>
    <row r="11" spans="1:12" ht="23.25" customHeight="1">
      <c r="A11" s="1"/>
      <c r="B11" s="1"/>
      <c r="C11" s="60" t="s">
        <v>46</v>
      </c>
      <c r="D11" s="1"/>
      <c r="E11" s="1"/>
      <c r="F11" s="1">
        <v>754.31</v>
      </c>
      <c r="G11" s="17"/>
      <c r="H11" s="16">
        <v>1246</v>
      </c>
      <c r="I11" s="21"/>
      <c r="J11" s="16">
        <v>754.31</v>
      </c>
      <c r="K11" s="16"/>
      <c r="L11" s="16">
        <v>1246</v>
      </c>
    </row>
    <row r="12" spans="1:12" ht="23.25" customHeight="1">
      <c r="A12" s="1"/>
      <c r="B12" s="1"/>
      <c r="C12" s="1" t="s">
        <v>14</v>
      </c>
      <c r="D12" s="1"/>
      <c r="E12" s="1"/>
      <c r="F12" s="1">
        <v>5021.94</v>
      </c>
      <c r="G12" s="22"/>
      <c r="H12" s="16">
        <v>7655</v>
      </c>
      <c r="I12" s="23"/>
      <c r="J12" s="16">
        <v>5769.41</v>
      </c>
      <c r="K12" s="23"/>
      <c r="L12" s="16">
        <v>7407</v>
      </c>
    </row>
    <row r="13" spans="1:12" s="66" customFormat="1" ht="23.25" customHeight="1">
      <c r="A13" s="1"/>
      <c r="B13" s="1"/>
      <c r="D13" s="11" t="s">
        <v>47</v>
      </c>
      <c r="E13" s="11"/>
      <c r="F13" s="24">
        <f>SUM(F9:F12)</f>
        <v>65621</v>
      </c>
      <c r="G13" s="25"/>
      <c r="H13" s="24">
        <f>SUM(H9:H12)</f>
        <v>87718</v>
      </c>
      <c r="I13" s="25"/>
      <c r="J13" s="24">
        <f>SUM(J9:J12)</f>
        <v>27094.88</v>
      </c>
      <c r="K13" s="25"/>
      <c r="L13" s="24">
        <f>SUM(L9:L12)</f>
        <v>34294</v>
      </c>
    </row>
    <row r="14" spans="1:12" ht="23.25" customHeight="1">
      <c r="A14" s="11" t="s">
        <v>48</v>
      </c>
      <c r="B14" s="1"/>
      <c r="C14" s="1"/>
      <c r="D14" s="1"/>
      <c r="E14" s="11"/>
      <c r="F14" s="17"/>
      <c r="G14" s="22"/>
      <c r="H14" s="17"/>
      <c r="I14" s="22"/>
      <c r="J14" s="17"/>
      <c r="K14" s="22"/>
      <c r="L14" s="17"/>
    </row>
    <row r="15" spans="1:12" ht="23.25" customHeight="1">
      <c r="A15" s="1"/>
      <c r="B15" s="1" t="s">
        <v>49</v>
      </c>
      <c r="C15" s="1"/>
      <c r="D15" s="1"/>
      <c r="E15" s="11"/>
      <c r="F15" s="16">
        <v>69372.53</v>
      </c>
      <c r="G15" s="23"/>
      <c r="H15" s="16">
        <v>118933</v>
      </c>
      <c r="I15" s="23"/>
      <c r="J15" s="16">
        <v>43838.5</v>
      </c>
      <c r="K15" s="23"/>
      <c r="L15" s="16">
        <v>76291</v>
      </c>
    </row>
    <row r="16" spans="1:12" ht="23.25" customHeight="1">
      <c r="A16" s="1"/>
      <c r="B16" s="1" t="s">
        <v>50</v>
      </c>
      <c r="C16" s="1"/>
      <c r="D16" s="1"/>
      <c r="E16" s="1"/>
      <c r="F16" s="16">
        <v>23101.12</v>
      </c>
      <c r="G16" s="23"/>
      <c r="H16" s="16">
        <v>31283</v>
      </c>
      <c r="I16" s="23"/>
      <c r="J16" s="16">
        <v>6188.12</v>
      </c>
      <c r="K16" s="23"/>
      <c r="L16" s="16">
        <v>6057</v>
      </c>
    </row>
    <row r="17" spans="2:12" ht="23.25" customHeight="1">
      <c r="B17" s="1" t="s">
        <v>68</v>
      </c>
      <c r="D17" s="1"/>
      <c r="F17" s="16">
        <v>0</v>
      </c>
      <c r="G17" s="23"/>
      <c r="H17" s="16">
        <v>0</v>
      </c>
      <c r="I17" s="23"/>
      <c r="J17" s="16">
        <v>0</v>
      </c>
      <c r="K17" s="23"/>
      <c r="L17" s="16">
        <v>0</v>
      </c>
    </row>
    <row r="18" spans="2:12" ht="23.25" customHeight="1">
      <c r="B18" s="1" t="s">
        <v>158</v>
      </c>
      <c r="D18" s="1"/>
      <c r="E18" s="1"/>
      <c r="F18" s="16">
        <v>2086.41</v>
      </c>
      <c r="G18" s="23"/>
      <c r="H18" s="16">
        <v>0</v>
      </c>
      <c r="I18" s="23"/>
      <c r="J18" s="16">
        <v>2086.41</v>
      </c>
      <c r="K18" s="23"/>
      <c r="L18" s="16">
        <v>0</v>
      </c>
    </row>
    <row r="19" spans="2:12" ht="23.25" customHeight="1">
      <c r="B19" s="1" t="s">
        <v>157</v>
      </c>
      <c r="D19" s="1"/>
      <c r="E19" s="1"/>
      <c r="F19" s="16">
        <v>0</v>
      </c>
      <c r="G19" s="23"/>
      <c r="H19" s="16">
        <v>0</v>
      </c>
      <c r="I19" s="23"/>
      <c r="J19" s="16">
        <v>0</v>
      </c>
      <c r="K19" s="23"/>
      <c r="L19" s="16">
        <v>0</v>
      </c>
    </row>
    <row r="20" spans="2:12" ht="23.25" customHeight="1">
      <c r="B20" s="1" t="s">
        <v>146</v>
      </c>
      <c r="D20" s="1"/>
      <c r="E20" s="1"/>
      <c r="F20" s="16">
        <v>0</v>
      </c>
      <c r="G20" s="23"/>
      <c r="H20" s="16">
        <v>0</v>
      </c>
      <c r="I20" s="23"/>
      <c r="J20" s="16">
        <v>0</v>
      </c>
      <c r="K20" s="23"/>
      <c r="L20" s="16">
        <v>0</v>
      </c>
    </row>
    <row r="21" spans="2:12" ht="23.25" customHeight="1">
      <c r="B21" s="1" t="s">
        <v>159</v>
      </c>
      <c r="D21" s="1"/>
      <c r="E21" s="1"/>
      <c r="F21" s="16">
        <v>0</v>
      </c>
      <c r="G21" s="23"/>
      <c r="H21" s="16">
        <v>0</v>
      </c>
      <c r="I21" s="23"/>
      <c r="J21" s="16">
        <v>5499.93</v>
      </c>
      <c r="K21" s="23"/>
      <c r="L21" s="16">
        <v>16023</v>
      </c>
    </row>
    <row r="22" spans="1:12" s="66" customFormat="1" ht="23.25" customHeight="1">
      <c r="A22" s="1"/>
      <c r="B22" s="1"/>
      <c r="D22" s="11" t="s">
        <v>51</v>
      </c>
      <c r="E22" s="11"/>
      <c r="F22" s="24">
        <f>SUM(F15:F21)</f>
        <v>94560.06</v>
      </c>
      <c r="G22" s="25"/>
      <c r="H22" s="24">
        <f>SUM(H15:H21)</f>
        <v>150216</v>
      </c>
      <c r="I22" s="25"/>
      <c r="J22" s="24">
        <f>SUM(J15:J21)</f>
        <v>57612.96</v>
      </c>
      <c r="K22" s="25"/>
      <c r="L22" s="24">
        <f>SUM(L15:L21)</f>
        <v>98371</v>
      </c>
    </row>
    <row r="23" spans="1:12" ht="23.25" customHeight="1">
      <c r="A23" s="11" t="s">
        <v>52</v>
      </c>
      <c r="B23" s="11"/>
      <c r="C23" s="11"/>
      <c r="D23" s="11"/>
      <c r="E23" s="11"/>
      <c r="F23" s="42">
        <f>+F13-F22</f>
        <v>-28939.059999999998</v>
      </c>
      <c r="G23" s="25"/>
      <c r="H23" s="25">
        <f>SUM(H13-H22)</f>
        <v>-62498</v>
      </c>
      <c r="I23" s="25"/>
      <c r="J23" s="42">
        <f>SUM(J13-J22)</f>
        <v>-30518.079999999998</v>
      </c>
      <c r="K23" s="25"/>
      <c r="L23" s="25">
        <f>SUM(L13-L22)</f>
        <v>-64077</v>
      </c>
    </row>
    <row r="24" spans="1:12" ht="23.25" customHeight="1">
      <c r="A24" s="1" t="s">
        <v>53</v>
      </c>
      <c r="B24" s="1"/>
      <c r="C24" s="1"/>
      <c r="D24" s="1"/>
      <c r="E24" s="1"/>
      <c r="F24" s="46">
        <v>-1579.01</v>
      </c>
      <c r="G24" s="50"/>
      <c r="H24" s="46">
        <v>-1581</v>
      </c>
      <c r="I24" s="50"/>
      <c r="J24" s="46">
        <v>0</v>
      </c>
      <c r="K24" s="50"/>
      <c r="L24" s="46">
        <v>-2</v>
      </c>
    </row>
    <row r="25" spans="1:12" s="66" customFormat="1" ht="23.25" customHeight="1" thickBot="1">
      <c r="A25" s="11" t="s">
        <v>54</v>
      </c>
      <c r="B25" s="1"/>
      <c r="C25" s="1"/>
      <c r="D25" s="1"/>
      <c r="E25" s="11"/>
      <c r="F25" s="27">
        <f>SUM(F23:F24)</f>
        <v>-30518.069999999996</v>
      </c>
      <c r="G25" s="25"/>
      <c r="H25" s="27">
        <f>SUM(H23:H24)</f>
        <v>-64079</v>
      </c>
      <c r="I25" s="42"/>
      <c r="J25" s="27">
        <f>SUM(J23:J24)</f>
        <v>-30518.079999999998</v>
      </c>
      <c r="K25" s="42"/>
      <c r="L25" s="27">
        <f>SUM(L23:L24)</f>
        <v>-64079</v>
      </c>
    </row>
    <row r="26" spans="4:12" ht="23.25" customHeight="1" thickTop="1">
      <c r="D26" s="1"/>
      <c r="E26" s="1"/>
      <c r="F26" s="19"/>
      <c r="G26" s="68"/>
      <c r="H26" s="19"/>
      <c r="I26" s="19"/>
      <c r="J26" s="19"/>
      <c r="K26" s="19"/>
      <c r="L26" s="19"/>
    </row>
    <row r="27" spans="1:12" ht="23.25" customHeight="1">
      <c r="A27" s="1" t="s">
        <v>55</v>
      </c>
      <c r="B27" s="1"/>
      <c r="C27" s="1"/>
      <c r="D27" s="1"/>
      <c r="E27" s="69"/>
      <c r="F27" s="19">
        <v>-1.02</v>
      </c>
      <c r="G27" s="19"/>
      <c r="H27" s="19">
        <v>-2.14</v>
      </c>
      <c r="I27" s="19"/>
      <c r="J27" s="19">
        <v>-1.02</v>
      </c>
      <c r="K27" s="19"/>
      <c r="L27" s="19">
        <v>-2.14</v>
      </c>
    </row>
    <row r="28" spans="1:12" ht="23.25" customHeight="1">
      <c r="A28" s="1" t="s">
        <v>56</v>
      </c>
      <c r="B28" s="1"/>
      <c r="C28" s="1"/>
      <c r="D28" s="1"/>
      <c r="E28" s="1"/>
      <c r="F28" s="16">
        <v>29996513</v>
      </c>
      <c r="G28" s="16"/>
      <c r="H28" s="16">
        <v>29996513</v>
      </c>
      <c r="I28" s="16"/>
      <c r="J28" s="16">
        <v>29996513</v>
      </c>
      <c r="K28" s="16"/>
      <c r="L28" s="16">
        <v>29996513</v>
      </c>
    </row>
    <row r="29" spans="4:12" ht="23.25" customHeight="1">
      <c r="D29" s="1"/>
      <c r="E29" s="1"/>
      <c r="F29" s="70"/>
      <c r="G29" s="70"/>
      <c r="H29" s="70"/>
      <c r="I29" s="71"/>
      <c r="J29" s="70"/>
      <c r="K29" s="70"/>
      <c r="L29" s="70"/>
    </row>
    <row r="30" spans="4:12" ht="19.5">
      <c r="D30" s="1"/>
      <c r="E30" s="1"/>
      <c r="F30" s="47"/>
      <c r="G30" s="47"/>
      <c r="H30" s="47"/>
      <c r="I30" s="47"/>
      <c r="J30" s="16"/>
      <c r="K30" s="72"/>
      <c r="L30" s="47"/>
    </row>
    <row r="31" spans="4:12" ht="19.5">
      <c r="D31" s="1"/>
      <c r="E31" s="1"/>
      <c r="F31" s="47"/>
      <c r="G31" s="47"/>
      <c r="H31" s="73"/>
      <c r="I31" s="47"/>
      <c r="J31" s="72"/>
      <c r="K31" s="72"/>
      <c r="L31" s="47"/>
    </row>
    <row r="32" spans="4:12" ht="19.5">
      <c r="D32" s="1"/>
      <c r="E32" s="1"/>
      <c r="F32" s="47"/>
      <c r="G32" s="47"/>
      <c r="H32" s="47"/>
      <c r="I32" s="47"/>
      <c r="J32" s="47"/>
      <c r="K32" s="47"/>
      <c r="L32" s="47"/>
    </row>
    <row r="33" spans="4:12" ht="19.5">
      <c r="D33" s="1"/>
      <c r="E33" s="1"/>
      <c r="F33" s="47"/>
      <c r="G33" s="47"/>
      <c r="H33" s="47"/>
      <c r="I33" s="47"/>
      <c r="J33" s="47"/>
      <c r="K33" s="47"/>
      <c r="L33" s="47"/>
    </row>
    <row r="34" spans="4:12" ht="19.5">
      <c r="D34" s="1"/>
      <c r="E34" s="1"/>
      <c r="F34" s="47"/>
      <c r="G34" s="47"/>
      <c r="H34" s="47"/>
      <c r="I34" s="47"/>
      <c r="J34" s="47"/>
      <c r="K34" s="47"/>
      <c r="L34" s="47"/>
    </row>
    <row r="35" spans="4:12" ht="19.5">
      <c r="D35" s="1"/>
      <c r="E35" s="1"/>
      <c r="F35" s="47"/>
      <c r="G35" s="47"/>
      <c r="H35" s="47"/>
      <c r="I35" s="47"/>
      <c r="J35" s="47"/>
      <c r="K35" s="47"/>
      <c r="L35" s="47"/>
    </row>
    <row r="36" spans="4:12" ht="19.5">
      <c r="D36" s="1"/>
      <c r="E36" s="1"/>
      <c r="F36" s="47"/>
      <c r="G36" s="47"/>
      <c r="H36" s="47"/>
      <c r="I36" s="47"/>
      <c r="J36" s="47"/>
      <c r="K36" s="47"/>
      <c r="L36" s="47"/>
    </row>
    <row r="37" spans="4:12" ht="19.5">
      <c r="D37" s="1"/>
      <c r="E37" s="1"/>
      <c r="F37" s="47"/>
      <c r="G37" s="47"/>
      <c r="H37" s="47"/>
      <c r="I37" s="47"/>
      <c r="J37" s="47"/>
      <c r="K37" s="47"/>
      <c r="L37" s="47"/>
    </row>
    <row r="38" spans="4:12" ht="19.5">
      <c r="D38" s="1"/>
      <c r="E38" s="1"/>
      <c r="F38" s="47"/>
      <c r="G38" s="47"/>
      <c r="H38" s="47"/>
      <c r="I38" s="47"/>
      <c r="J38" s="47"/>
      <c r="K38" s="47"/>
      <c r="L38" s="47"/>
    </row>
    <row r="39" spans="4:12" ht="19.5">
      <c r="D39" s="1"/>
      <c r="E39" s="1"/>
      <c r="F39" s="47"/>
      <c r="G39" s="47"/>
      <c r="H39" s="47"/>
      <c r="I39" s="47"/>
      <c r="J39" s="47"/>
      <c r="K39" s="47"/>
      <c r="L39" s="47"/>
    </row>
    <row r="40" spans="4:12" ht="19.5">
      <c r="D40" s="1"/>
      <c r="E40" s="1"/>
      <c r="F40" s="47"/>
      <c r="G40" s="47"/>
      <c r="H40" s="47"/>
      <c r="I40" s="47"/>
      <c r="J40" s="47"/>
      <c r="K40" s="47"/>
      <c r="L40" s="47"/>
    </row>
    <row r="41" spans="4:12" ht="19.5">
      <c r="D41" s="1"/>
      <c r="E41" s="1"/>
      <c r="F41" s="47"/>
      <c r="G41" s="47"/>
      <c r="H41" s="47"/>
      <c r="I41" s="47"/>
      <c r="J41" s="47"/>
      <c r="K41" s="47"/>
      <c r="L41" s="47"/>
    </row>
    <row r="42" spans="4:12" ht="24.75" customHeight="1">
      <c r="D42" s="1"/>
      <c r="E42" s="1"/>
      <c r="F42" s="47"/>
      <c r="G42" s="47"/>
      <c r="H42" s="47"/>
      <c r="I42" s="47"/>
      <c r="J42" s="47"/>
      <c r="K42" s="47"/>
      <c r="L42" s="47"/>
    </row>
    <row r="43" spans="1:12" ht="24.75" customHeight="1">
      <c r="A43" s="1" t="s">
        <v>23</v>
      </c>
      <c r="E43" s="1"/>
      <c r="F43" s="47"/>
      <c r="G43" s="47"/>
      <c r="H43" s="47"/>
      <c r="I43" s="47"/>
      <c r="J43" s="47"/>
      <c r="K43" s="47"/>
      <c r="L43" s="47"/>
    </row>
  </sheetData>
  <mergeCells count="6">
    <mergeCell ref="F4:H4"/>
    <mergeCell ref="A1:N1"/>
    <mergeCell ref="A2:L2"/>
    <mergeCell ref="A3:L3"/>
    <mergeCell ref="M3:N3"/>
    <mergeCell ref="J4:L4"/>
  </mergeCells>
  <printOptions/>
  <pageMargins left="0.52" right="0.16" top="1" bottom="0.58" header="0.5" footer="0.42"/>
  <pageSetup firstPageNumber="4" useFirstPageNumber="1" horizontalDpi="600" verticalDpi="600" orientation="portrait" paperSize="9" scale="70" r:id="rId1"/>
  <headerFooter alignWithMargins="0">
    <oddHeader>&amp;C&amp;"Angsana New,ตัวหนา"         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zoomScale="75" zoomScaleNormal="75" workbookViewId="0" topLeftCell="A11">
      <selection activeCell="A2" sqref="A2:R2"/>
    </sheetView>
  </sheetViews>
  <sheetFormatPr defaultColWidth="9.140625" defaultRowHeight="21.75"/>
  <cols>
    <col min="1" max="1" width="3.28125" style="65" customWidth="1"/>
    <col min="2" max="2" width="3.140625" style="65" customWidth="1"/>
    <col min="3" max="3" width="1.421875" style="65" customWidth="1"/>
    <col min="4" max="4" width="62.57421875" style="65" customWidth="1"/>
    <col min="5" max="5" width="2.57421875" style="65" customWidth="1"/>
    <col min="6" max="6" width="21.00390625" style="65" customWidth="1"/>
    <col min="7" max="7" width="4.140625" style="65" customWidth="1"/>
    <col min="8" max="8" width="19.7109375" style="65" customWidth="1"/>
    <col min="9" max="9" width="3.00390625" style="65" customWidth="1"/>
    <col min="10" max="10" width="23.28125" style="65" customWidth="1"/>
    <col min="11" max="11" width="2.7109375" style="65" customWidth="1"/>
    <col min="12" max="12" width="22.00390625" style="65" customWidth="1"/>
    <col min="13" max="13" width="2.8515625" style="65" customWidth="1"/>
    <col min="14" max="14" width="20.7109375" style="65" customWidth="1"/>
    <col min="15" max="15" width="2.8515625" style="65" customWidth="1"/>
    <col min="16" max="16" width="19.28125" style="65" customWidth="1"/>
    <col min="17" max="17" width="2.57421875" style="65" customWidth="1"/>
    <col min="18" max="18" width="20.28125" style="65" customWidth="1"/>
    <col min="19" max="19" width="1.7109375" style="65" customWidth="1"/>
    <col min="20" max="20" width="10.28125" style="65" hidden="1" customWidth="1"/>
    <col min="21" max="16384" width="9.140625" style="65" customWidth="1"/>
  </cols>
  <sheetData>
    <row r="1" spans="1:18" s="110" customFormat="1" ht="22.5">
      <c r="A1" s="184" t="s">
        <v>125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110" customFormat="1" ht="22.5">
      <c r="A2" s="184" t="s">
        <v>57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s="110" customFormat="1" ht="22.5">
      <c r="A3" s="184" t="s">
        <v>180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spans="1:18" s="110" customFormat="1" ht="22.5">
      <c r="A4" s="64"/>
      <c r="B4" s="64"/>
      <c r="C4" s="64"/>
      <c r="Q4" s="64"/>
      <c r="R4" s="122"/>
    </row>
    <row r="5" spans="1:18" s="110" customFormat="1" ht="26.25" customHeight="1">
      <c r="A5" s="189" t="s">
        <v>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s="110" customFormat="1" ht="19.5">
      <c r="A6" s="123"/>
      <c r="B6" s="123"/>
      <c r="C6" s="123"/>
      <c r="D6" s="123"/>
      <c r="E6" s="123"/>
      <c r="F6" s="38" t="s">
        <v>61</v>
      </c>
      <c r="G6" s="38"/>
      <c r="H6" s="38" t="s">
        <v>62</v>
      </c>
      <c r="I6" s="120"/>
      <c r="J6" s="33" t="s">
        <v>58</v>
      </c>
      <c r="K6" s="120"/>
      <c r="L6" s="33" t="s">
        <v>59</v>
      </c>
      <c r="M6" s="33"/>
      <c r="N6" s="190" t="s">
        <v>60</v>
      </c>
      <c r="O6" s="190"/>
      <c r="P6" s="190"/>
      <c r="Q6" s="33"/>
      <c r="R6" s="120"/>
    </row>
    <row r="7" spans="1:18" s="110" customFormat="1" ht="19.5">
      <c r="A7" s="124"/>
      <c r="B7" s="124"/>
      <c r="C7" s="124"/>
      <c r="D7" s="124"/>
      <c r="E7" s="124"/>
      <c r="F7" s="38" t="s">
        <v>30</v>
      </c>
      <c r="G7" s="38"/>
      <c r="H7" s="38" t="s">
        <v>30</v>
      </c>
      <c r="I7" s="38"/>
      <c r="J7" s="38" t="s">
        <v>63</v>
      </c>
      <c r="K7" s="41"/>
      <c r="L7" s="38" t="s">
        <v>64</v>
      </c>
      <c r="M7" s="38"/>
      <c r="N7" s="38" t="s">
        <v>37</v>
      </c>
      <c r="O7" s="38"/>
      <c r="P7" s="38" t="s">
        <v>39</v>
      </c>
      <c r="Q7" s="38"/>
      <c r="R7" s="57" t="s">
        <v>65</v>
      </c>
    </row>
    <row r="8" spans="1:18" s="110" customFormat="1" ht="19.5">
      <c r="A8" s="37"/>
      <c r="B8" s="37"/>
      <c r="C8" s="37"/>
      <c r="D8" s="37"/>
      <c r="E8" s="37"/>
      <c r="F8" s="37"/>
      <c r="G8" s="37"/>
      <c r="H8" s="37"/>
      <c r="I8" s="37"/>
      <c r="J8" s="37" t="s">
        <v>66</v>
      </c>
      <c r="K8" s="37"/>
      <c r="L8" s="37" t="s">
        <v>67</v>
      </c>
      <c r="M8" s="37"/>
      <c r="N8" s="37" t="s">
        <v>38</v>
      </c>
      <c r="O8" s="37"/>
      <c r="P8" s="37"/>
      <c r="Q8" s="37"/>
      <c r="R8" s="125"/>
    </row>
    <row r="9" spans="4:19" s="79" customFormat="1" ht="19.5">
      <c r="D9" s="76"/>
      <c r="E9" s="76"/>
      <c r="F9" s="33" t="s">
        <v>172</v>
      </c>
      <c r="G9" s="76"/>
      <c r="H9" s="33" t="s">
        <v>172</v>
      </c>
      <c r="I9" s="76"/>
      <c r="J9" s="33" t="s">
        <v>172</v>
      </c>
      <c r="K9" s="78"/>
      <c r="L9" s="33" t="s">
        <v>172</v>
      </c>
      <c r="M9" s="78"/>
      <c r="N9" s="33" t="s">
        <v>172</v>
      </c>
      <c r="O9" s="78"/>
      <c r="P9" s="33" t="s">
        <v>172</v>
      </c>
      <c r="Q9" s="78"/>
      <c r="R9" s="33" t="s">
        <v>172</v>
      </c>
      <c r="S9" s="77"/>
    </row>
    <row r="10" spans="4:19" s="79" customFormat="1" ht="19.5">
      <c r="D10" s="76"/>
      <c r="E10" s="76"/>
      <c r="F10" s="78"/>
      <c r="G10" s="76"/>
      <c r="H10" s="78"/>
      <c r="I10" s="76"/>
      <c r="J10" s="57"/>
      <c r="K10" s="77"/>
      <c r="L10" s="77"/>
      <c r="M10" s="77"/>
      <c r="N10" s="77"/>
      <c r="O10" s="77"/>
      <c r="P10" s="57"/>
      <c r="Q10" s="77"/>
      <c r="R10" s="57"/>
      <c r="S10" s="77"/>
    </row>
    <row r="11" spans="1:19" s="66" customFormat="1" ht="19.5">
      <c r="A11" s="126" t="s">
        <v>152</v>
      </c>
      <c r="B11" s="126"/>
      <c r="C11" s="126"/>
      <c r="D11" s="126"/>
      <c r="F11" s="142">
        <v>299965</v>
      </c>
      <c r="G11" s="143"/>
      <c r="H11" s="142">
        <v>114000</v>
      </c>
      <c r="I11" s="143"/>
      <c r="J11" s="144">
        <v>278321</v>
      </c>
      <c r="K11" s="143"/>
      <c r="L11" s="142">
        <v>0</v>
      </c>
      <c r="M11" s="143"/>
      <c r="N11" s="145">
        <v>3520</v>
      </c>
      <c r="O11" s="146"/>
      <c r="P11" s="145">
        <v>-2490698.05</v>
      </c>
      <c r="Q11" s="143"/>
      <c r="R11" s="145">
        <f>SUM(F11:P11)</f>
        <v>-1794892.0499999998</v>
      </c>
      <c r="S11" s="147"/>
    </row>
    <row r="12" spans="1:19" ht="19.5">
      <c r="A12" s="110" t="s">
        <v>69</v>
      </c>
      <c r="B12" s="110"/>
      <c r="C12" s="126"/>
      <c r="D12" s="110"/>
      <c r="F12" s="85"/>
      <c r="G12" s="81"/>
      <c r="H12" s="85"/>
      <c r="I12" s="81"/>
      <c r="J12" s="80"/>
      <c r="K12" s="81"/>
      <c r="L12" s="80"/>
      <c r="M12" s="81"/>
      <c r="N12" s="85"/>
      <c r="O12" s="83"/>
      <c r="P12" s="86"/>
      <c r="Q12" s="81"/>
      <c r="R12" s="85"/>
      <c r="S12" s="84"/>
    </row>
    <row r="13" spans="1:19" ht="19.5">
      <c r="A13" s="110"/>
      <c r="B13" s="111" t="s">
        <v>70</v>
      </c>
      <c r="C13" s="130"/>
      <c r="D13" s="111"/>
      <c r="F13" s="85">
        <v>0</v>
      </c>
      <c r="G13" s="81"/>
      <c r="H13" s="85">
        <v>0</v>
      </c>
      <c r="I13" s="81"/>
      <c r="J13" s="80">
        <v>0</v>
      </c>
      <c r="K13" s="81"/>
      <c r="L13" s="80">
        <v>0</v>
      </c>
      <c r="M13" s="81"/>
      <c r="N13" s="85">
        <v>0</v>
      </c>
      <c r="O13" s="83"/>
      <c r="P13" s="85">
        <v>0</v>
      </c>
      <c r="Q13" s="81"/>
      <c r="R13" s="82">
        <f>SUM(F13:P13)</f>
        <v>0</v>
      </c>
      <c r="S13" s="84"/>
    </row>
    <row r="14" spans="1:18" ht="19.5">
      <c r="A14" s="1"/>
      <c r="B14" s="132" t="s">
        <v>182</v>
      </c>
      <c r="C14" s="59"/>
      <c r="D14" s="59"/>
      <c r="F14" s="89">
        <v>0</v>
      </c>
      <c r="H14" s="85">
        <v>0</v>
      </c>
      <c r="J14" s="88">
        <v>0</v>
      </c>
      <c r="L14" s="87">
        <v>0</v>
      </c>
      <c r="N14" s="85">
        <v>0</v>
      </c>
      <c r="P14" s="164">
        <v>-5232.1</v>
      </c>
      <c r="R14" s="90">
        <f>SUM(F14:P14)</f>
        <v>-5232.1</v>
      </c>
    </row>
    <row r="15" spans="1:19" s="141" customFormat="1" ht="19.5">
      <c r="A15" s="149" t="s">
        <v>181</v>
      </c>
      <c r="B15" s="140"/>
      <c r="C15" s="140"/>
      <c r="F15" s="154">
        <f>SUM(F11:F14)</f>
        <v>299965</v>
      </c>
      <c r="G15" s="154"/>
      <c r="H15" s="154">
        <f>SUM(H11:H14)</f>
        <v>114000</v>
      </c>
      <c r="I15" s="154"/>
      <c r="J15" s="154">
        <f>SUM(J11:J14)</f>
        <v>278321</v>
      </c>
      <c r="K15" s="154"/>
      <c r="L15" s="154">
        <f>SUM(L11:L14)</f>
        <v>0</v>
      </c>
      <c r="M15" s="154"/>
      <c r="N15" s="154">
        <f>SUM(N11:N14)</f>
        <v>3520</v>
      </c>
      <c r="O15" s="154"/>
      <c r="P15" s="154">
        <f>SUM(P11:P14)</f>
        <v>-2495930.15</v>
      </c>
      <c r="Q15" s="154"/>
      <c r="R15" s="154">
        <f>SUM(R11:R14)</f>
        <v>-1800124.15</v>
      </c>
      <c r="S15" s="150"/>
    </row>
    <row r="16" spans="1:19" ht="19.5">
      <c r="A16" s="128" t="s">
        <v>131</v>
      </c>
      <c r="B16" s="1"/>
      <c r="C16" s="1"/>
      <c r="D16" s="1"/>
      <c r="F16" s="85">
        <v>0</v>
      </c>
      <c r="G16" s="81"/>
      <c r="H16" s="80">
        <v>0</v>
      </c>
      <c r="I16" s="81"/>
      <c r="J16" s="80">
        <v>0</v>
      </c>
      <c r="K16" s="81"/>
      <c r="L16" s="80">
        <v>0</v>
      </c>
      <c r="M16" s="81"/>
      <c r="N16" s="94">
        <v>0</v>
      </c>
      <c r="O16" s="83"/>
      <c r="P16" s="94">
        <v>0</v>
      </c>
      <c r="Q16" s="81"/>
      <c r="R16" s="82">
        <f>SUM(F16:P16)</f>
        <v>0</v>
      </c>
      <c r="S16" s="84"/>
    </row>
    <row r="17" spans="1:19" ht="19.5">
      <c r="A17" s="128" t="s">
        <v>132</v>
      </c>
      <c r="B17" s="1"/>
      <c r="C17" s="1"/>
      <c r="D17" s="1"/>
      <c r="F17" s="85"/>
      <c r="G17" s="81"/>
      <c r="H17" s="80"/>
      <c r="I17" s="81"/>
      <c r="J17" s="80"/>
      <c r="K17" s="81"/>
      <c r="L17" s="80"/>
      <c r="M17" s="81"/>
      <c r="N17" s="94"/>
      <c r="O17" s="83"/>
      <c r="P17" s="94"/>
      <c r="Q17" s="81"/>
      <c r="R17" s="134">
        <f>SUM(F17:P17)</f>
        <v>0</v>
      </c>
      <c r="S17" s="84"/>
    </row>
    <row r="18" spans="1:19" ht="19.5">
      <c r="A18" s="1"/>
      <c r="B18" s="128" t="s">
        <v>72</v>
      </c>
      <c r="C18" s="1"/>
      <c r="D18" s="1"/>
      <c r="F18" s="85">
        <v>0</v>
      </c>
      <c r="G18" s="81"/>
      <c r="H18" s="80">
        <v>0</v>
      </c>
      <c r="I18" s="81"/>
      <c r="J18" s="80">
        <v>0</v>
      </c>
      <c r="K18" s="81"/>
      <c r="L18" s="80">
        <v>0</v>
      </c>
      <c r="M18" s="81"/>
      <c r="N18" s="94">
        <v>0</v>
      </c>
      <c r="O18" s="83"/>
      <c r="P18" s="94">
        <v>0</v>
      </c>
      <c r="Q18" s="81"/>
      <c r="R18" s="82">
        <f>SUM(F18:P18)</f>
        <v>0</v>
      </c>
      <c r="S18" s="84"/>
    </row>
    <row r="19" spans="1:19" ht="19.5">
      <c r="A19" s="110" t="s">
        <v>73</v>
      </c>
      <c r="B19" s="1"/>
      <c r="C19" s="1"/>
      <c r="D19" s="1"/>
      <c r="F19" s="95">
        <v>0</v>
      </c>
      <c r="G19" s="84"/>
      <c r="H19" s="96">
        <v>0</v>
      </c>
      <c r="I19" s="84"/>
      <c r="J19" s="96">
        <v>0</v>
      </c>
      <c r="K19" s="85"/>
      <c r="L19" s="96">
        <v>0</v>
      </c>
      <c r="M19" s="85"/>
      <c r="N19" s="95">
        <v>0</v>
      </c>
      <c r="O19" s="91"/>
      <c r="P19" s="95">
        <v>0</v>
      </c>
      <c r="Q19" s="93"/>
      <c r="R19" s="82">
        <f>SUM(F19:P19)</f>
        <v>0</v>
      </c>
      <c r="S19" s="93"/>
    </row>
    <row r="20" spans="1:19" ht="19.5">
      <c r="A20" s="110" t="s">
        <v>74</v>
      </c>
      <c r="B20" s="1"/>
      <c r="C20" s="1"/>
      <c r="D20" s="1"/>
      <c r="F20" s="80">
        <f>SUM(F15:F19)</f>
        <v>299965</v>
      </c>
      <c r="G20" s="84"/>
      <c r="H20" s="80">
        <f>SUM(H15:H19)</f>
        <v>114000</v>
      </c>
      <c r="I20" s="84"/>
      <c r="J20" s="80">
        <f>SUM(J15:J19)</f>
        <v>278321</v>
      </c>
      <c r="K20" s="85"/>
      <c r="L20" s="80">
        <f>SUM(L15:L19)</f>
        <v>0</v>
      </c>
      <c r="M20" s="85"/>
      <c r="N20" s="80">
        <f>SUM(N15:N19)</f>
        <v>3520</v>
      </c>
      <c r="O20" s="91"/>
      <c r="P20" s="92">
        <f>SUM(P15:P19)</f>
        <v>-2495930.15</v>
      </c>
      <c r="Q20" s="93"/>
      <c r="R20" s="92">
        <f>SUM(R15:R19)</f>
        <v>-1800124.15</v>
      </c>
      <c r="S20" s="93"/>
    </row>
    <row r="21" spans="1:19" ht="19.5">
      <c r="A21" s="110" t="s">
        <v>130</v>
      </c>
      <c r="B21" s="1"/>
      <c r="C21" s="1"/>
      <c r="D21" s="1"/>
      <c r="F21" s="85">
        <v>0</v>
      </c>
      <c r="G21" s="84"/>
      <c r="H21" s="80">
        <v>0</v>
      </c>
      <c r="I21" s="84"/>
      <c r="J21" s="80">
        <v>0</v>
      </c>
      <c r="K21" s="85"/>
      <c r="L21" s="97">
        <v>0</v>
      </c>
      <c r="M21" s="84"/>
      <c r="N21" s="85">
        <v>0</v>
      </c>
      <c r="O21" s="85"/>
      <c r="P21" s="98">
        <v>-30518.07</v>
      </c>
      <c r="Q21" s="93"/>
      <c r="R21" s="82">
        <f>SUM(F21:P21)</f>
        <v>-30518.07</v>
      </c>
      <c r="S21" s="93"/>
    </row>
    <row r="22" spans="1:19" s="66" customFormat="1" ht="21" customHeight="1" thickBot="1">
      <c r="A22" s="151" t="s">
        <v>183</v>
      </c>
      <c r="B22" s="11"/>
      <c r="C22" s="11"/>
      <c r="D22" s="11"/>
      <c r="F22" s="152">
        <f>SUM(F20:F21)</f>
        <v>299965</v>
      </c>
      <c r="G22" s="147"/>
      <c r="H22" s="152">
        <f>SUM(H20:H21)</f>
        <v>114000</v>
      </c>
      <c r="I22" s="147"/>
      <c r="J22" s="152">
        <f>SUM(J20:J21)</f>
        <v>278321</v>
      </c>
      <c r="K22" s="148"/>
      <c r="L22" s="152">
        <f>SUM(L20:L21)</f>
        <v>0</v>
      </c>
      <c r="M22" s="148"/>
      <c r="N22" s="152">
        <f>SUM(N20:N21)</f>
        <v>3520</v>
      </c>
      <c r="O22" s="148"/>
      <c r="P22" s="153">
        <f>SUM(P20:P21)</f>
        <v>-2526448.2199999997</v>
      </c>
      <c r="Q22" s="148"/>
      <c r="R22" s="153">
        <f>SUM(R20:R21)</f>
        <v>-1830642.22</v>
      </c>
      <c r="S22" s="148"/>
    </row>
    <row r="23" spans="1:19" ht="21" customHeight="1" thickTop="1">
      <c r="A23" s="129"/>
      <c r="B23" s="1"/>
      <c r="C23" s="1"/>
      <c r="D23" s="1"/>
      <c r="F23" s="99"/>
      <c r="G23" s="84"/>
      <c r="H23" s="99"/>
      <c r="I23" s="84"/>
      <c r="J23" s="99"/>
      <c r="K23" s="91"/>
      <c r="L23" s="99"/>
      <c r="M23" s="91"/>
      <c r="N23" s="99"/>
      <c r="O23" s="91"/>
      <c r="P23" s="82"/>
      <c r="Q23" s="91"/>
      <c r="R23" s="82"/>
      <c r="S23" s="91"/>
    </row>
    <row r="24" spans="1:19" s="66" customFormat="1" ht="19.5">
      <c r="A24" s="126" t="s">
        <v>75</v>
      </c>
      <c r="B24" s="126"/>
      <c r="C24" s="126"/>
      <c r="D24" s="126"/>
      <c r="F24" s="142">
        <v>299965</v>
      </c>
      <c r="G24" s="143"/>
      <c r="H24" s="142">
        <v>114000</v>
      </c>
      <c r="I24" s="143"/>
      <c r="J24" s="144">
        <v>278321</v>
      </c>
      <c r="K24" s="143"/>
      <c r="L24" s="142">
        <v>223</v>
      </c>
      <c r="M24" s="143"/>
      <c r="N24" s="145">
        <v>3520</v>
      </c>
      <c r="O24" s="146"/>
      <c r="P24" s="145">
        <v>-2383154</v>
      </c>
      <c r="Q24" s="143"/>
      <c r="R24" s="145">
        <f>SUM(F24:P24)</f>
        <v>-1687125</v>
      </c>
      <c r="S24" s="147"/>
    </row>
    <row r="25" spans="1:19" ht="19.5">
      <c r="A25" s="110" t="s">
        <v>69</v>
      </c>
      <c r="B25" s="110"/>
      <c r="C25" s="126"/>
      <c r="D25" s="110"/>
      <c r="F25" s="85"/>
      <c r="G25" s="81"/>
      <c r="H25" s="85"/>
      <c r="I25" s="81"/>
      <c r="J25" s="80"/>
      <c r="K25" s="81"/>
      <c r="L25" s="80"/>
      <c r="M25" s="81"/>
      <c r="N25" s="85"/>
      <c r="O25" s="83"/>
      <c r="P25" s="86"/>
      <c r="Q25" s="81"/>
      <c r="R25" s="85"/>
      <c r="S25" s="84"/>
    </row>
    <row r="26" spans="1:19" ht="19.5">
      <c r="A26" s="110"/>
      <c r="B26" s="131" t="s">
        <v>144</v>
      </c>
      <c r="C26" s="59"/>
      <c r="D26" s="111"/>
      <c r="E26" s="66"/>
      <c r="F26" s="85">
        <v>0</v>
      </c>
      <c r="G26" s="81"/>
      <c r="H26" s="85">
        <v>0</v>
      </c>
      <c r="I26" s="81"/>
      <c r="J26" s="80">
        <v>0</v>
      </c>
      <c r="K26" s="81"/>
      <c r="L26" s="80">
        <v>0</v>
      </c>
      <c r="M26" s="81"/>
      <c r="N26" s="85">
        <v>0</v>
      </c>
      <c r="O26" s="83"/>
      <c r="P26" s="85">
        <v>0</v>
      </c>
      <c r="Q26" s="81"/>
      <c r="R26" s="82">
        <f>SUM(F26:P26)</f>
        <v>0</v>
      </c>
      <c r="S26" s="84"/>
    </row>
    <row r="27" spans="1:19" ht="19.5">
      <c r="A27" s="110"/>
      <c r="B27" s="111" t="s">
        <v>146</v>
      </c>
      <c r="C27" s="111"/>
      <c r="D27" s="111"/>
      <c r="F27" s="85">
        <v>0</v>
      </c>
      <c r="G27" s="81"/>
      <c r="H27" s="85">
        <v>0</v>
      </c>
      <c r="I27" s="81"/>
      <c r="J27" s="80">
        <v>0</v>
      </c>
      <c r="K27" s="81"/>
      <c r="L27" s="80">
        <v>0</v>
      </c>
      <c r="M27" s="81"/>
      <c r="N27" s="85">
        <v>0</v>
      </c>
      <c r="O27" s="83"/>
      <c r="P27" s="85">
        <v>0</v>
      </c>
      <c r="Q27" s="81"/>
      <c r="R27" s="82">
        <f>SUM(F27:P27)</f>
        <v>0</v>
      </c>
      <c r="S27" s="84"/>
    </row>
    <row r="28" spans="1:19" ht="19.5">
      <c r="A28" s="110"/>
      <c r="B28" s="111" t="s">
        <v>70</v>
      </c>
      <c r="C28" s="130"/>
      <c r="D28" s="111"/>
      <c r="E28" s="66"/>
      <c r="F28" s="85">
        <v>0</v>
      </c>
      <c r="G28" s="81"/>
      <c r="H28" s="85">
        <v>0</v>
      </c>
      <c r="I28" s="81"/>
      <c r="J28" s="80">
        <v>0</v>
      </c>
      <c r="K28" s="81"/>
      <c r="L28" s="80">
        <v>0</v>
      </c>
      <c r="M28" s="81"/>
      <c r="N28" s="85">
        <v>0</v>
      </c>
      <c r="O28" s="83"/>
      <c r="P28" s="85">
        <v>0</v>
      </c>
      <c r="Q28" s="81"/>
      <c r="R28" s="82">
        <f>SUM(F28:P28)</f>
        <v>0</v>
      </c>
      <c r="S28" s="84"/>
    </row>
    <row r="29" spans="1:19" ht="19.5">
      <c r="A29" s="110"/>
      <c r="B29" s="111" t="s">
        <v>145</v>
      </c>
      <c r="C29" s="130"/>
      <c r="D29" s="111"/>
      <c r="F29" s="85">
        <v>0</v>
      </c>
      <c r="G29" s="81"/>
      <c r="H29" s="85">
        <v>0</v>
      </c>
      <c r="I29" s="81"/>
      <c r="J29" s="88">
        <v>0</v>
      </c>
      <c r="K29" s="81"/>
      <c r="L29" s="87">
        <v>0</v>
      </c>
      <c r="M29" s="81"/>
      <c r="N29" s="85">
        <v>0</v>
      </c>
      <c r="O29" s="83"/>
      <c r="P29" s="82">
        <v>7181</v>
      </c>
      <c r="Q29" s="81"/>
      <c r="R29" s="82">
        <f>SUM(F29:P29)</f>
        <v>7181</v>
      </c>
      <c r="S29" s="84"/>
    </row>
    <row r="30" spans="1:19" s="141" customFormat="1" ht="19.5">
      <c r="A30" s="149" t="s">
        <v>71</v>
      </c>
      <c r="B30" s="140"/>
      <c r="C30" s="140"/>
      <c r="F30" s="154">
        <f>SUM(F24:F29)</f>
        <v>299965</v>
      </c>
      <c r="G30" s="154"/>
      <c r="H30" s="154">
        <f>SUM(H24:H29)</f>
        <v>114000</v>
      </c>
      <c r="I30" s="154"/>
      <c r="J30" s="154">
        <f>SUM(J24:J29)</f>
        <v>278321</v>
      </c>
      <c r="K30" s="154"/>
      <c r="L30" s="154">
        <f>SUM(L24:L29)</f>
        <v>223</v>
      </c>
      <c r="M30" s="154"/>
      <c r="N30" s="154">
        <f>SUM(N24:N29)</f>
        <v>3520</v>
      </c>
      <c r="O30" s="154"/>
      <c r="P30" s="154">
        <f>SUM(P24:P29)</f>
        <v>-2375973</v>
      </c>
      <c r="Q30" s="154"/>
      <c r="R30" s="154">
        <f>SUM(R24:R29)</f>
        <v>-1679944</v>
      </c>
      <c r="S30" s="150"/>
    </row>
    <row r="31" spans="1:19" ht="19.5">
      <c r="A31" s="128" t="s">
        <v>131</v>
      </c>
      <c r="B31" s="1"/>
      <c r="C31" s="1"/>
      <c r="D31" s="1"/>
      <c r="F31" s="85">
        <v>0</v>
      </c>
      <c r="G31" s="81"/>
      <c r="H31" s="80">
        <v>0</v>
      </c>
      <c r="I31" s="81"/>
      <c r="J31" s="80">
        <v>0</v>
      </c>
      <c r="K31" s="81"/>
      <c r="L31" s="80">
        <v>0</v>
      </c>
      <c r="M31" s="81"/>
      <c r="N31" s="94">
        <v>0</v>
      </c>
      <c r="O31" s="83"/>
      <c r="P31" s="94">
        <v>0</v>
      </c>
      <c r="Q31" s="81"/>
      <c r="R31" s="82">
        <f>SUM(F31:P31)</f>
        <v>0</v>
      </c>
      <c r="S31" s="84"/>
    </row>
    <row r="32" spans="1:19" ht="19.5">
      <c r="A32" s="128" t="s">
        <v>132</v>
      </c>
      <c r="B32" s="1"/>
      <c r="C32" s="1"/>
      <c r="D32" s="1"/>
      <c r="F32" s="85"/>
      <c r="G32" s="81"/>
      <c r="H32" s="80"/>
      <c r="I32" s="81"/>
      <c r="J32" s="80"/>
      <c r="K32" s="81"/>
      <c r="L32" s="80"/>
      <c r="M32" s="81"/>
      <c r="N32" s="94"/>
      <c r="O32" s="83"/>
      <c r="P32" s="94"/>
      <c r="Q32" s="81"/>
      <c r="R32" s="134">
        <f>SUM(F32:P32)</f>
        <v>0</v>
      </c>
      <c r="S32" s="84"/>
    </row>
    <row r="33" spans="1:19" ht="19.5">
      <c r="A33" s="1"/>
      <c r="B33" s="128" t="s">
        <v>72</v>
      </c>
      <c r="C33" s="1"/>
      <c r="D33" s="1"/>
      <c r="F33" s="85">
        <v>0</v>
      </c>
      <c r="G33" s="81"/>
      <c r="H33" s="80">
        <v>0</v>
      </c>
      <c r="I33" s="81"/>
      <c r="J33" s="80">
        <v>0</v>
      </c>
      <c r="K33" s="81"/>
      <c r="L33" s="80">
        <v>0</v>
      </c>
      <c r="M33" s="81"/>
      <c r="N33" s="94">
        <v>0</v>
      </c>
      <c r="O33" s="83"/>
      <c r="P33" s="94">
        <v>0</v>
      </c>
      <c r="Q33" s="81"/>
      <c r="R33" s="82">
        <f>SUM(F33:P33)</f>
        <v>0</v>
      </c>
      <c r="S33" s="84"/>
    </row>
    <row r="34" spans="1:19" ht="19.5">
      <c r="A34" s="110" t="s">
        <v>73</v>
      </c>
      <c r="B34" s="1"/>
      <c r="C34" s="1"/>
      <c r="D34" s="1"/>
      <c r="F34" s="95">
        <v>0</v>
      </c>
      <c r="G34" s="84"/>
      <c r="H34" s="96">
        <v>0</v>
      </c>
      <c r="I34" s="84"/>
      <c r="J34" s="96">
        <v>0</v>
      </c>
      <c r="K34" s="85"/>
      <c r="L34" s="96">
        <v>0</v>
      </c>
      <c r="M34" s="85"/>
      <c r="N34" s="95">
        <v>0</v>
      </c>
      <c r="O34" s="91"/>
      <c r="P34" s="95">
        <v>0</v>
      </c>
      <c r="Q34" s="93"/>
      <c r="R34" s="82">
        <f>SUM(F34:P34)</f>
        <v>0</v>
      </c>
      <c r="S34" s="93"/>
    </row>
    <row r="35" spans="1:19" ht="19.5">
      <c r="A35" s="110" t="s">
        <v>74</v>
      </c>
      <c r="B35" s="1"/>
      <c r="C35" s="1"/>
      <c r="D35" s="1"/>
      <c r="F35" s="80">
        <f>SUM(F30:F34)</f>
        <v>299965</v>
      </c>
      <c r="G35" s="84"/>
      <c r="H35" s="80">
        <f>SUM(H30:H34)</f>
        <v>114000</v>
      </c>
      <c r="I35" s="84"/>
      <c r="J35" s="80">
        <f>SUM(J30:J34)</f>
        <v>278321</v>
      </c>
      <c r="K35" s="85"/>
      <c r="L35" s="80">
        <f>SUM(L30:L34)</f>
        <v>223</v>
      </c>
      <c r="M35" s="85"/>
      <c r="N35" s="80">
        <f>SUM(N30:N34)</f>
        <v>3520</v>
      </c>
      <c r="O35" s="91"/>
      <c r="P35" s="92">
        <f>SUM(P30:P34)</f>
        <v>-2375973</v>
      </c>
      <c r="Q35" s="93"/>
      <c r="R35" s="92">
        <f>SUM(R30:R34)</f>
        <v>-1679944</v>
      </c>
      <c r="S35" s="93"/>
    </row>
    <row r="36" spans="1:19" ht="19.5">
      <c r="A36" s="110" t="s">
        <v>130</v>
      </c>
      <c r="B36" s="1"/>
      <c r="C36" s="1"/>
      <c r="D36" s="1"/>
      <c r="F36" s="85">
        <v>0</v>
      </c>
      <c r="G36" s="84"/>
      <c r="H36" s="80">
        <v>0</v>
      </c>
      <c r="I36" s="84"/>
      <c r="J36" s="80">
        <v>0</v>
      </c>
      <c r="K36" s="85"/>
      <c r="L36" s="97">
        <v>0</v>
      </c>
      <c r="M36" s="84"/>
      <c r="N36" s="85">
        <v>0</v>
      </c>
      <c r="O36" s="85"/>
      <c r="P36" s="98">
        <v>-64079</v>
      </c>
      <c r="Q36" s="93"/>
      <c r="R36" s="82">
        <f>SUM(F36:P36)</f>
        <v>-64079</v>
      </c>
      <c r="S36" s="93"/>
    </row>
    <row r="37" spans="1:19" s="66" customFormat="1" ht="21" customHeight="1" thickBot="1">
      <c r="A37" s="151" t="s">
        <v>184</v>
      </c>
      <c r="B37" s="11"/>
      <c r="C37" s="11"/>
      <c r="D37" s="11"/>
      <c r="F37" s="152">
        <f>SUM(F35:F36)</f>
        <v>299965</v>
      </c>
      <c r="G37" s="147"/>
      <c r="H37" s="152">
        <f>SUM(H35:H36)</f>
        <v>114000</v>
      </c>
      <c r="I37" s="147"/>
      <c r="J37" s="152">
        <f>SUM(J35:J36)</f>
        <v>278321</v>
      </c>
      <c r="K37" s="148"/>
      <c r="L37" s="152">
        <f>SUM(L35:L36)</f>
        <v>223</v>
      </c>
      <c r="M37" s="148"/>
      <c r="N37" s="152">
        <f>SUM(N35:N36)</f>
        <v>3520</v>
      </c>
      <c r="O37" s="148"/>
      <c r="P37" s="153">
        <f>SUM(P35:P36)</f>
        <v>-2440052</v>
      </c>
      <c r="Q37" s="148"/>
      <c r="R37" s="153">
        <f>SUM(R35:R36)</f>
        <v>-1744023</v>
      </c>
      <c r="S37" s="148"/>
    </row>
    <row r="38" spans="1:19" ht="20.25" thickTop="1">
      <c r="A38" s="1"/>
      <c r="B38" s="110"/>
      <c r="C38" s="110"/>
      <c r="D38" s="110"/>
      <c r="F38" s="100"/>
      <c r="G38" s="91"/>
      <c r="H38" s="99"/>
      <c r="I38" s="91"/>
      <c r="J38" s="82"/>
      <c r="K38" s="91"/>
      <c r="L38" s="99"/>
      <c r="M38" s="91"/>
      <c r="N38" s="91"/>
      <c r="O38" s="91"/>
      <c r="P38" s="82"/>
      <c r="Q38" s="91"/>
      <c r="R38" s="82"/>
      <c r="S38" s="91"/>
    </row>
    <row r="39" spans="1:19" ht="19.5">
      <c r="A39" s="1"/>
      <c r="B39" s="110"/>
      <c r="C39" s="110"/>
      <c r="D39" s="110"/>
      <c r="F39" s="91"/>
      <c r="G39" s="91"/>
      <c r="H39" s="99"/>
      <c r="I39" s="91"/>
      <c r="J39" s="88"/>
      <c r="K39" s="91"/>
      <c r="L39" s="99"/>
      <c r="M39" s="84"/>
      <c r="N39" s="91"/>
      <c r="O39" s="91"/>
      <c r="P39" s="82"/>
      <c r="Q39" s="91"/>
      <c r="R39" s="82"/>
      <c r="S39" s="91"/>
    </row>
    <row r="40" spans="1:19" ht="19.5">
      <c r="A40" s="1" t="s">
        <v>23</v>
      </c>
      <c r="B40" s="133"/>
      <c r="C40" s="133"/>
      <c r="D40" s="133"/>
      <c r="F40" s="85"/>
      <c r="G40" s="81"/>
      <c r="H40" s="85"/>
      <c r="I40" s="81"/>
      <c r="J40" s="88"/>
      <c r="K40" s="81"/>
      <c r="L40" s="87"/>
      <c r="M40" s="81"/>
      <c r="N40" s="85"/>
      <c r="O40" s="83"/>
      <c r="P40" s="82"/>
      <c r="Q40" s="81"/>
      <c r="R40" s="82"/>
      <c r="S40" s="84"/>
    </row>
    <row r="41" spans="1:19" ht="19.5">
      <c r="A41" s="1"/>
      <c r="B41" s="133"/>
      <c r="C41" s="133"/>
      <c r="D41" s="133"/>
      <c r="F41" s="85"/>
      <c r="G41" s="81"/>
      <c r="H41" s="85"/>
      <c r="I41" s="81"/>
      <c r="J41" s="88"/>
      <c r="K41" s="81"/>
      <c r="L41" s="87"/>
      <c r="M41" s="81"/>
      <c r="N41" s="85"/>
      <c r="O41" s="83"/>
      <c r="P41" s="82"/>
      <c r="Q41" s="81"/>
      <c r="R41" s="82"/>
      <c r="S41" s="84"/>
    </row>
    <row r="42" spans="1:19" ht="19.5">
      <c r="A42" s="1"/>
      <c r="B42" s="133"/>
      <c r="C42" s="133"/>
      <c r="D42" s="133"/>
      <c r="F42" s="85"/>
      <c r="G42" s="81"/>
      <c r="H42" s="85"/>
      <c r="I42" s="81"/>
      <c r="J42" s="88"/>
      <c r="K42" s="81"/>
      <c r="L42" s="87"/>
      <c r="M42" s="81"/>
      <c r="N42" s="85"/>
      <c r="O42" s="83"/>
      <c r="P42" s="82"/>
      <c r="Q42" s="81"/>
      <c r="R42" s="82"/>
      <c r="S42" s="84"/>
    </row>
    <row r="43" spans="1:19" ht="19.5">
      <c r="A43" s="1"/>
      <c r="B43" s="133"/>
      <c r="C43" s="133"/>
      <c r="D43" s="133"/>
      <c r="F43" s="85"/>
      <c r="G43" s="81"/>
      <c r="H43" s="85"/>
      <c r="I43" s="81"/>
      <c r="J43" s="88"/>
      <c r="K43" s="81"/>
      <c r="L43" s="87"/>
      <c r="M43" s="81"/>
      <c r="N43" s="85"/>
      <c r="O43" s="83"/>
      <c r="P43" s="82"/>
      <c r="Q43" s="81"/>
      <c r="R43" s="82"/>
      <c r="S43" s="84"/>
    </row>
    <row r="44" spans="1:19" ht="19.5">
      <c r="A44" s="1"/>
      <c r="B44" s="133"/>
      <c r="C44" s="133"/>
      <c r="D44" s="133"/>
      <c r="F44" s="91"/>
      <c r="G44" s="91"/>
      <c r="H44" s="99"/>
      <c r="I44" s="91"/>
      <c r="J44" s="88"/>
      <c r="K44" s="91"/>
      <c r="L44" s="99"/>
      <c r="M44" s="91"/>
      <c r="N44" s="91"/>
      <c r="O44" s="91"/>
      <c r="P44" s="82"/>
      <c r="Q44" s="91"/>
      <c r="R44" s="82"/>
      <c r="S44" s="91"/>
    </row>
    <row r="45" spans="1:19" ht="16.5" customHeight="1">
      <c r="A45" s="110"/>
      <c r="B45" s="1"/>
      <c r="C45" s="1"/>
      <c r="D45" s="1"/>
      <c r="F45" s="99"/>
      <c r="G45" s="91"/>
      <c r="H45" s="99"/>
      <c r="I45" s="91"/>
      <c r="J45" s="99"/>
      <c r="K45" s="91"/>
      <c r="L45" s="99"/>
      <c r="M45" s="91"/>
      <c r="N45" s="99"/>
      <c r="O45" s="91"/>
      <c r="P45" s="82"/>
      <c r="Q45" s="91"/>
      <c r="R45" s="82"/>
      <c r="S45" s="91"/>
    </row>
    <row r="46" spans="1:19" ht="19.5">
      <c r="A46" s="128"/>
      <c r="B46" s="1"/>
      <c r="C46" s="1"/>
      <c r="D46" s="1"/>
      <c r="F46" s="91"/>
      <c r="G46" s="91"/>
      <c r="H46" s="99"/>
      <c r="I46" s="91"/>
      <c r="J46" s="82"/>
      <c r="K46" s="91"/>
      <c r="L46" s="99"/>
      <c r="M46" s="91"/>
      <c r="N46" s="91"/>
      <c r="O46" s="91"/>
      <c r="P46" s="82"/>
      <c r="Q46" s="91"/>
      <c r="R46" s="100"/>
      <c r="S46" s="91"/>
    </row>
    <row r="47" spans="1:19" ht="19.5">
      <c r="A47" s="110"/>
      <c r="B47" s="1"/>
      <c r="C47" s="1"/>
      <c r="D47" s="1"/>
      <c r="F47" s="87"/>
      <c r="G47" s="91"/>
      <c r="H47" s="87"/>
      <c r="I47" s="91"/>
      <c r="J47" s="87"/>
      <c r="K47" s="94"/>
      <c r="L47" s="87"/>
      <c r="M47" s="91"/>
      <c r="N47" s="94"/>
      <c r="O47" s="91"/>
      <c r="P47" s="82"/>
      <c r="Q47" s="91"/>
      <c r="R47" s="82"/>
      <c r="S47" s="91"/>
    </row>
    <row r="48" spans="2:19" ht="19.5">
      <c r="B48" s="1"/>
      <c r="C48" s="1"/>
      <c r="D48" s="1"/>
      <c r="F48" s="87"/>
      <c r="G48" s="91"/>
      <c r="H48" s="87"/>
      <c r="I48" s="91"/>
      <c r="J48" s="87"/>
      <c r="K48" s="91"/>
      <c r="L48" s="87"/>
      <c r="M48" s="91"/>
      <c r="N48" s="87"/>
      <c r="O48" s="91"/>
      <c r="P48" s="82"/>
      <c r="Q48" s="91"/>
      <c r="R48" s="136"/>
      <c r="S48" s="91"/>
    </row>
    <row r="49" spans="1:4" ht="19.5">
      <c r="A49" s="110"/>
      <c r="B49" s="1"/>
      <c r="C49" s="1"/>
      <c r="D49" s="127"/>
    </row>
  </sheetData>
  <mergeCells count="5">
    <mergeCell ref="A3:R3"/>
    <mergeCell ref="A5:R5"/>
    <mergeCell ref="N6:P6"/>
    <mergeCell ref="A1:R1"/>
    <mergeCell ref="A2:R2"/>
  </mergeCells>
  <printOptions/>
  <pageMargins left="0.54" right="0.2362204724409449" top="0.44" bottom="0.19" header="0.2755905511811024" footer="0.17"/>
  <pageSetup firstPageNumber="5" useFirstPageNumber="1" horizontalDpi="600" verticalDpi="600" orientation="landscape" paperSize="9" scale="60" r:id="rId1"/>
  <headerFooter alignWithMargins="0">
    <oddHeader>&amp;C&amp;"Angsana New,ตัวหนา"     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86"/>
  <sheetViews>
    <sheetView workbookViewId="0" topLeftCell="A10">
      <selection activeCell="A78" sqref="A78"/>
    </sheetView>
  </sheetViews>
  <sheetFormatPr defaultColWidth="9.140625" defaultRowHeight="21.75"/>
  <cols>
    <col min="1" max="1" width="51.7109375" style="101" customWidth="1"/>
    <col min="2" max="2" width="25.00390625" style="101" customWidth="1"/>
    <col min="3" max="3" width="19.8515625" style="101" customWidth="1"/>
    <col min="4" max="4" width="0.85546875" style="101" customWidth="1"/>
    <col min="5" max="5" width="19.28125" style="101" customWidth="1"/>
    <col min="6" max="6" width="0.5625" style="101" customWidth="1"/>
    <col min="7" max="7" width="20.140625" style="101" customWidth="1"/>
    <col min="8" max="8" width="0.5625" style="101" customWidth="1"/>
    <col min="9" max="9" width="20.57421875" style="101" customWidth="1"/>
    <col min="10" max="10" width="10.28125" style="101" customWidth="1"/>
    <col min="11" max="16384" width="9.140625" style="101" customWidth="1"/>
  </cols>
  <sheetData>
    <row r="1" spans="1:18" s="110" customFormat="1" ht="22.5">
      <c r="A1" s="197" t="s">
        <v>125</v>
      </c>
      <c r="B1" s="197"/>
      <c r="C1" s="197"/>
      <c r="D1" s="197"/>
      <c r="E1" s="197"/>
      <c r="F1" s="197"/>
      <c r="G1" s="197"/>
      <c r="H1" s="197"/>
      <c r="I1" s="197"/>
      <c r="J1" s="167"/>
      <c r="K1" s="167"/>
      <c r="L1" s="167"/>
      <c r="M1" s="167"/>
      <c r="N1" s="167"/>
      <c r="O1" s="167"/>
      <c r="P1" s="167"/>
      <c r="Q1" s="167"/>
      <c r="R1" s="167"/>
    </row>
    <row r="2" spans="1:18" s="110" customFormat="1" ht="22.5">
      <c r="A2" s="197" t="s">
        <v>76</v>
      </c>
      <c r="B2" s="197"/>
      <c r="C2" s="197"/>
      <c r="D2" s="197"/>
      <c r="E2" s="197"/>
      <c r="F2" s="197"/>
      <c r="G2" s="197"/>
      <c r="H2" s="197"/>
      <c r="I2" s="197"/>
      <c r="J2" s="167"/>
      <c r="K2" s="167"/>
      <c r="L2" s="167"/>
      <c r="M2" s="167"/>
      <c r="N2" s="167"/>
      <c r="O2" s="167"/>
      <c r="P2" s="167"/>
      <c r="Q2" s="167"/>
      <c r="R2" s="167"/>
    </row>
    <row r="3" spans="1:18" s="110" customFormat="1" ht="22.5">
      <c r="A3" s="198" t="s">
        <v>180</v>
      </c>
      <c r="B3" s="198"/>
      <c r="C3" s="198"/>
      <c r="D3" s="198"/>
      <c r="E3" s="198"/>
      <c r="F3" s="198"/>
      <c r="G3" s="198"/>
      <c r="H3" s="198"/>
      <c r="I3" s="198"/>
      <c r="J3" s="167"/>
      <c r="K3" s="167"/>
      <c r="L3" s="167"/>
      <c r="M3" s="167"/>
      <c r="N3" s="167"/>
      <c r="O3" s="167"/>
      <c r="P3" s="167"/>
      <c r="Q3" s="167"/>
      <c r="R3" s="167"/>
    </row>
    <row r="4" spans="1:9" ht="22.5">
      <c r="A4" s="102"/>
      <c r="B4" s="102"/>
      <c r="C4" s="196" t="s">
        <v>2</v>
      </c>
      <c r="D4" s="196"/>
      <c r="E4" s="196"/>
      <c r="F4" s="196"/>
      <c r="G4" s="195" t="s">
        <v>3</v>
      </c>
      <c r="H4" s="195"/>
      <c r="I4" s="195"/>
    </row>
    <row r="5" spans="1:9" ht="22.5">
      <c r="A5" s="103"/>
      <c r="B5" s="103"/>
      <c r="C5" s="155">
        <v>2006</v>
      </c>
      <c r="D5" s="155"/>
      <c r="E5" s="155">
        <v>2005</v>
      </c>
      <c r="F5" s="155"/>
      <c r="G5" s="155">
        <v>2006</v>
      </c>
      <c r="H5" s="155"/>
      <c r="I5" s="155">
        <v>2005</v>
      </c>
    </row>
    <row r="6" spans="1:9" ht="22.5">
      <c r="A6" s="104"/>
      <c r="B6" s="104"/>
      <c r="C6" s="120" t="s">
        <v>172</v>
      </c>
      <c r="D6" s="120"/>
      <c r="E6" s="120" t="s">
        <v>4</v>
      </c>
      <c r="F6" s="120"/>
      <c r="G6" s="120" t="s">
        <v>4</v>
      </c>
      <c r="H6" s="105"/>
      <c r="I6" s="105" t="s">
        <v>105</v>
      </c>
    </row>
    <row r="7" spans="1:9" ht="22.5">
      <c r="A7" s="104"/>
      <c r="B7" s="104"/>
      <c r="C7" s="105"/>
      <c r="D7" s="105"/>
      <c r="E7" s="105"/>
      <c r="F7" s="41"/>
      <c r="G7" s="105"/>
      <c r="H7" s="41"/>
      <c r="I7" s="168"/>
    </row>
    <row r="8" spans="1:13" s="59" customFormat="1" ht="24.75" customHeight="1">
      <c r="A8" s="1" t="s">
        <v>77</v>
      </c>
      <c r="C8" s="105"/>
      <c r="E8" s="105"/>
      <c r="G8" s="105"/>
      <c r="I8" s="168"/>
      <c r="K8" s="112"/>
      <c r="L8" s="112"/>
      <c r="M8" s="112"/>
    </row>
    <row r="9" spans="1:9" s="59" customFormat="1" ht="24.75" customHeight="1">
      <c r="A9" s="1" t="s">
        <v>78</v>
      </c>
      <c r="B9" s="107"/>
      <c r="C9" s="179">
        <v>-30518.07</v>
      </c>
      <c r="D9" s="165"/>
      <c r="E9" s="166">
        <v>-64079</v>
      </c>
      <c r="F9" s="165"/>
      <c r="G9" s="166">
        <v>-30518.08</v>
      </c>
      <c r="H9" s="165"/>
      <c r="I9" s="166">
        <v>-64079</v>
      </c>
    </row>
    <row r="10" spans="1:9" s="59" customFormat="1" ht="24.75" customHeight="1">
      <c r="A10" s="113" t="s">
        <v>79</v>
      </c>
      <c r="B10" s="107"/>
      <c r="C10" s="166"/>
      <c r="D10" s="165"/>
      <c r="E10" s="166"/>
      <c r="F10" s="165"/>
      <c r="G10" s="166"/>
      <c r="H10" s="165"/>
      <c r="I10" s="166"/>
    </row>
    <row r="11" spans="1:9" s="59" customFormat="1" ht="24.75" customHeight="1">
      <c r="A11" s="113" t="s">
        <v>80</v>
      </c>
      <c r="B11" s="107"/>
      <c r="C11" s="166">
        <v>7941</v>
      </c>
      <c r="D11" s="165"/>
      <c r="E11" s="166">
        <v>23389</v>
      </c>
      <c r="F11" s="165"/>
      <c r="G11" s="166">
        <v>4745</v>
      </c>
      <c r="H11" s="165"/>
      <c r="I11" s="166">
        <v>19694</v>
      </c>
    </row>
    <row r="12" spans="1:9" s="59" customFormat="1" ht="24.75" customHeight="1">
      <c r="A12" s="113" t="s">
        <v>81</v>
      </c>
      <c r="B12" s="107"/>
      <c r="C12" s="166"/>
      <c r="D12" s="165"/>
      <c r="E12" s="166"/>
      <c r="F12" s="165"/>
      <c r="G12" s="166"/>
      <c r="H12" s="165"/>
      <c r="I12" s="166"/>
    </row>
    <row r="13" spans="1:9" s="59" customFormat="1" ht="24.75" customHeight="1">
      <c r="A13" s="114" t="s">
        <v>166</v>
      </c>
      <c r="B13" s="107"/>
      <c r="C13" s="166">
        <v>8000</v>
      </c>
      <c r="D13" s="165"/>
      <c r="E13" s="166">
        <v>250</v>
      </c>
      <c r="F13" s="165"/>
      <c r="G13" s="166">
        <v>8000</v>
      </c>
      <c r="H13" s="165"/>
      <c r="I13" s="166">
        <v>250</v>
      </c>
    </row>
    <row r="14" spans="1:9" s="59" customFormat="1" ht="24.75" customHeight="1">
      <c r="A14" s="1" t="s">
        <v>133</v>
      </c>
      <c r="B14" s="107"/>
      <c r="C14" s="166"/>
      <c r="D14" s="165"/>
      <c r="E14" s="166"/>
      <c r="F14" s="165"/>
      <c r="G14" s="166"/>
      <c r="H14" s="165"/>
      <c r="I14" s="166"/>
    </row>
    <row r="15" spans="1:9" s="59" customFormat="1" ht="24.75" customHeight="1">
      <c r="A15" s="1" t="s">
        <v>134</v>
      </c>
      <c r="B15" s="107"/>
      <c r="C15" s="166"/>
      <c r="D15" s="165"/>
      <c r="E15" s="166"/>
      <c r="F15" s="165"/>
      <c r="G15" s="166"/>
      <c r="H15" s="165"/>
      <c r="I15" s="166"/>
    </row>
    <row r="16" spans="1:9" s="59" customFormat="1" ht="24.75" customHeight="1">
      <c r="A16" s="1" t="s">
        <v>160</v>
      </c>
      <c r="B16" s="107"/>
      <c r="C16" s="166"/>
      <c r="D16" s="165"/>
      <c r="E16" s="166"/>
      <c r="F16" s="165"/>
      <c r="G16" s="166"/>
      <c r="H16" s="165"/>
      <c r="I16" s="166"/>
    </row>
    <row r="17" spans="1:9" s="59" customFormat="1" ht="24.75" customHeight="1">
      <c r="A17" s="1" t="s">
        <v>135</v>
      </c>
      <c r="B17" s="107"/>
      <c r="C17" s="166"/>
      <c r="D17" s="165"/>
      <c r="E17" s="166"/>
      <c r="F17" s="165"/>
      <c r="G17" s="166"/>
      <c r="H17" s="165"/>
      <c r="I17" s="166"/>
    </row>
    <row r="18" spans="1:9" s="59" customFormat="1" ht="24.75" customHeight="1">
      <c r="A18" s="119" t="s">
        <v>136</v>
      </c>
      <c r="B18" s="107"/>
      <c r="C18" s="166"/>
      <c r="D18" s="165"/>
      <c r="E18" s="166"/>
      <c r="F18" s="165"/>
      <c r="G18" s="166"/>
      <c r="H18" s="165"/>
      <c r="I18" s="166"/>
    </row>
    <row r="19" spans="1:9" s="59" customFormat="1" ht="24.75" customHeight="1">
      <c r="A19" s="113" t="s">
        <v>154</v>
      </c>
      <c r="B19" s="107"/>
      <c r="C19" s="166"/>
      <c r="D19" s="165"/>
      <c r="E19" s="166"/>
      <c r="F19" s="165"/>
      <c r="G19" s="166"/>
      <c r="H19" s="165"/>
      <c r="I19" s="166"/>
    </row>
    <row r="20" spans="1:9" s="59" customFormat="1" ht="24.75" customHeight="1">
      <c r="A20" s="113" t="s">
        <v>155</v>
      </c>
      <c r="B20" s="107"/>
      <c r="C20" s="166"/>
      <c r="D20" s="165"/>
      <c r="E20" s="166"/>
      <c r="F20" s="165"/>
      <c r="G20" s="166"/>
      <c r="H20" s="165"/>
      <c r="I20" s="166"/>
    </row>
    <row r="21" spans="1:9" s="59" customFormat="1" ht="24.75" customHeight="1">
      <c r="A21" s="113" t="s">
        <v>137</v>
      </c>
      <c r="B21" s="107"/>
      <c r="C21" s="166"/>
      <c r="D21" s="165"/>
      <c r="E21" s="166"/>
      <c r="F21" s="165"/>
      <c r="G21" s="166"/>
      <c r="H21" s="165"/>
      <c r="I21" s="166"/>
    </row>
    <row r="22" spans="1:9" s="59" customFormat="1" ht="24.75" customHeight="1">
      <c r="A22" s="113" t="s">
        <v>167</v>
      </c>
      <c r="B22" s="107"/>
      <c r="C22" s="166"/>
      <c r="D22" s="165"/>
      <c r="E22" s="166"/>
      <c r="F22" s="165"/>
      <c r="G22" s="166"/>
      <c r="H22" s="165"/>
      <c r="I22" s="166"/>
    </row>
    <row r="23" spans="1:9" s="59" customFormat="1" ht="24.75" customHeight="1">
      <c r="A23" s="119" t="s">
        <v>138</v>
      </c>
      <c r="B23" s="107"/>
      <c r="C23" s="166"/>
      <c r="D23" s="166"/>
      <c r="E23" s="166"/>
      <c r="F23" s="166"/>
      <c r="G23" s="166"/>
      <c r="H23" s="166"/>
      <c r="I23" s="166"/>
    </row>
    <row r="24" spans="1:9" s="59" customFormat="1" ht="24.75" customHeight="1">
      <c r="A24" s="119" t="s">
        <v>123</v>
      </c>
      <c r="B24" s="107"/>
      <c r="C24" s="166"/>
      <c r="D24" s="166"/>
      <c r="E24" s="166"/>
      <c r="F24" s="166"/>
      <c r="G24" s="166"/>
      <c r="H24" s="166"/>
      <c r="I24" s="166"/>
    </row>
    <row r="25" spans="1:9" s="59" customFormat="1" ht="24.75" customHeight="1">
      <c r="A25" s="119" t="s">
        <v>124</v>
      </c>
      <c r="B25" s="107"/>
      <c r="C25" s="166"/>
      <c r="D25" s="166"/>
      <c r="E25" s="166"/>
      <c r="F25" s="166"/>
      <c r="G25" s="166"/>
      <c r="H25" s="166"/>
      <c r="I25" s="166"/>
    </row>
    <row r="26" spans="1:9" s="59" customFormat="1" ht="24.75" customHeight="1">
      <c r="A26" s="113" t="s">
        <v>139</v>
      </c>
      <c r="B26" s="107"/>
      <c r="C26" s="166"/>
      <c r="D26" s="165"/>
      <c r="E26" s="166"/>
      <c r="F26" s="165"/>
      <c r="G26" s="166"/>
      <c r="H26" s="165"/>
      <c r="I26" s="166"/>
    </row>
    <row r="27" spans="1:9" s="59" customFormat="1" ht="24.75" customHeight="1">
      <c r="A27" s="115" t="s">
        <v>82</v>
      </c>
      <c r="B27" s="107"/>
      <c r="C27" s="166">
        <v>2086.41</v>
      </c>
      <c r="D27" s="165"/>
      <c r="E27" s="166"/>
      <c r="F27" s="165"/>
      <c r="G27" s="166">
        <v>2086.41</v>
      </c>
      <c r="H27" s="166"/>
      <c r="I27" s="166"/>
    </row>
    <row r="28" spans="1:9" s="59" customFormat="1" ht="24.75" customHeight="1">
      <c r="A28" s="115" t="s">
        <v>153</v>
      </c>
      <c r="B28" s="107"/>
      <c r="C28" s="166"/>
      <c r="D28" s="165"/>
      <c r="E28" s="166"/>
      <c r="F28" s="165"/>
      <c r="G28" s="166"/>
      <c r="H28" s="166"/>
      <c r="I28" s="166"/>
    </row>
    <row r="29" spans="1:9" s="59" customFormat="1" ht="24.75" customHeight="1">
      <c r="A29" s="116" t="s">
        <v>83</v>
      </c>
      <c r="B29" s="107"/>
      <c r="C29" s="180"/>
      <c r="D29" s="166"/>
      <c r="E29" s="166"/>
      <c r="F29" s="166"/>
      <c r="G29" s="166"/>
      <c r="H29" s="166"/>
      <c r="I29" s="166"/>
    </row>
    <row r="30" spans="1:9" s="59" customFormat="1" ht="24.75" customHeight="1">
      <c r="A30" s="115" t="s">
        <v>188</v>
      </c>
      <c r="B30" s="107"/>
      <c r="C30" s="165">
        <v>-5232.1</v>
      </c>
      <c r="D30" s="166"/>
      <c r="E30" s="166"/>
      <c r="F30" s="166"/>
      <c r="G30" s="166">
        <v>-5232.1</v>
      </c>
      <c r="H30" s="166"/>
      <c r="I30" s="166"/>
    </row>
    <row r="31" spans="1:9" s="59" customFormat="1" ht="24.75" customHeight="1">
      <c r="A31" s="115" t="s">
        <v>190</v>
      </c>
      <c r="B31" s="107"/>
      <c r="C31" s="181">
        <v>0</v>
      </c>
      <c r="D31" s="166"/>
      <c r="E31" s="181"/>
      <c r="F31" s="166"/>
      <c r="G31" s="181">
        <v>10732.03</v>
      </c>
      <c r="H31" s="166"/>
      <c r="I31" s="181">
        <v>17575</v>
      </c>
    </row>
    <row r="32" spans="1:9" s="59" customFormat="1" ht="24.75" customHeight="1">
      <c r="A32" s="115" t="s">
        <v>161</v>
      </c>
      <c r="B32" s="107"/>
      <c r="C32" s="121"/>
      <c r="D32" s="121"/>
      <c r="E32" s="121"/>
      <c r="F32" s="121"/>
      <c r="G32" s="121"/>
      <c r="H32" s="121"/>
      <c r="I32" s="121"/>
    </row>
    <row r="33" spans="1:9" s="59" customFormat="1" ht="24.75" customHeight="1">
      <c r="A33" s="107" t="s">
        <v>84</v>
      </c>
      <c r="B33" s="107"/>
      <c r="C33" s="166">
        <f>SUM(C7:C31)</f>
        <v>-17722.760000000002</v>
      </c>
      <c r="D33" s="166"/>
      <c r="E33" s="166">
        <f>SUM(E7:E31)</f>
        <v>-40440</v>
      </c>
      <c r="F33" s="166"/>
      <c r="G33" s="166">
        <f>SUM(G7:G31)</f>
        <v>-10186.740000000003</v>
      </c>
      <c r="H33" s="166"/>
      <c r="I33" s="166">
        <f>SUM(I7:I31)</f>
        <v>-26560</v>
      </c>
    </row>
    <row r="34" spans="1:9" s="59" customFormat="1" ht="24.75" customHeight="1">
      <c r="A34" s="115" t="s">
        <v>85</v>
      </c>
      <c r="B34" s="107"/>
      <c r="C34" s="165">
        <v>-1280.35</v>
      </c>
      <c r="D34" s="166"/>
      <c r="E34" s="165">
        <v>18975</v>
      </c>
      <c r="F34" s="166"/>
      <c r="G34" s="165">
        <v>-839.16</v>
      </c>
      <c r="H34" s="165"/>
      <c r="I34" s="165">
        <v>-1225</v>
      </c>
    </row>
    <row r="35" spans="1:9" s="59" customFormat="1" ht="24.75" customHeight="1">
      <c r="A35" s="115" t="s">
        <v>140</v>
      </c>
      <c r="B35" s="107"/>
      <c r="C35" s="165">
        <v>44.52</v>
      </c>
      <c r="D35" s="166"/>
      <c r="E35" s="165">
        <v>133</v>
      </c>
      <c r="F35" s="166"/>
      <c r="G35" s="165">
        <v>44.52</v>
      </c>
      <c r="H35" s="165"/>
      <c r="I35" s="165">
        <v>133</v>
      </c>
    </row>
    <row r="36" spans="1:9" s="59" customFormat="1" ht="24.75" customHeight="1">
      <c r="A36" s="115" t="s">
        <v>141</v>
      </c>
      <c r="B36" s="107"/>
      <c r="C36" s="165">
        <v>0</v>
      </c>
      <c r="D36" s="166"/>
      <c r="E36" s="165">
        <v>-67</v>
      </c>
      <c r="F36" s="166"/>
      <c r="G36" s="165">
        <v>-339.68</v>
      </c>
      <c r="H36" s="165"/>
      <c r="I36" s="165">
        <v>4513</v>
      </c>
    </row>
    <row r="37" spans="1:9" s="59" customFormat="1" ht="24.75" customHeight="1">
      <c r="A37" s="115" t="s">
        <v>86</v>
      </c>
      <c r="B37" s="107"/>
      <c r="C37" s="165">
        <v>4612.46</v>
      </c>
      <c r="D37" s="165"/>
      <c r="E37" s="165">
        <v>8341</v>
      </c>
      <c r="F37" s="165"/>
      <c r="G37" s="165">
        <v>4614.79</v>
      </c>
      <c r="H37" s="165"/>
      <c r="I37" s="165">
        <v>6279</v>
      </c>
    </row>
    <row r="38" spans="1:9" s="59" customFormat="1" ht="24.75" customHeight="1">
      <c r="A38" s="115" t="s">
        <v>87</v>
      </c>
      <c r="B38" s="107"/>
      <c r="C38" s="165">
        <v>451.21</v>
      </c>
      <c r="D38" s="165"/>
      <c r="E38" s="165">
        <v>-92</v>
      </c>
      <c r="F38" s="165"/>
      <c r="G38" s="165">
        <v>150.95</v>
      </c>
      <c r="H38" s="165"/>
      <c r="I38" s="165">
        <v>5</v>
      </c>
    </row>
    <row r="39" spans="1:9" s="59" customFormat="1" ht="24.75" customHeight="1">
      <c r="A39" s="115" t="s">
        <v>88</v>
      </c>
      <c r="B39" s="107"/>
      <c r="C39" s="165">
        <v>-1.44</v>
      </c>
      <c r="D39" s="165"/>
      <c r="E39" s="165">
        <v>-371</v>
      </c>
      <c r="F39" s="165"/>
      <c r="G39" s="165">
        <v>-1.44</v>
      </c>
      <c r="H39" s="165"/>
      <c r="I39" s="165">
        <v>-655</v>
      </c>
    </row>
    <row r="40" spans="1:9" s="59" customFormat="1" ht="24.75" customHeight="1">
      <c r="A40" s="115" t="s">
        <v>142</v>
      </c>
      <c r="B40" s="107"/>
      <c r="C40" s="165">
        <v>1710.29</v>
      </c>
      <c r="D40" s="165"/>
      <c r="E40" s="165">
        <v>0</v>
      </c>
      <c r="F40" s="165"/>
      <c r="G40" s="165">
        <v>1710.29</v>
      </c>
      <c r="H40" s="165"/>
      <c r="I40" s="165">
        <v>0</v>
      </c>
    </row>
    <row r="41" spans="1:8" s="59" customFormat="1" ht="24.75" customHeight="1">
      <c r="A41" s="115" t="s">
        <v>143</v>
      </c>
      <c r="B41" s="107"/>
      <c r="C41" s="165"/>
      <c r="D41" s="165"/>
      <c r="E41" s="165"/>
      <c r="F41" s="165"/>
      <c r="G41" s="165"/>
      <c r="H41" s="165"/>
    </row>
    <row r="42" spans="1:9" s="59" customFormat="1" ht="24.75" customHeight="1">
      <c r="A42" s="115" t="s">
        <v>89</v>
      </c>
      <c r="B42" s="107"/>
      <c r="C42" s="165">
        <v>-8015.75</v>
      </c>
      <c r="D42" s="165"/>
      <c r="E42" s="165">
        <v>-168</v>
      </c>
      <c r="F42" s="165"/>
      <c r="G42" s="165">
        <v>-7827.6</v>
      </c>
      <c r="H42" s="165"/>
      <c r="I42" s="165">
        <v>-134</v>
      </c>
    </row>
    <row r="43" spans="1:9" s="59" customFormat="1" ht="24.75" customHeight="1">
      <c r="A43" s="113" t="s">
        <v>90</v>
      </c>
      <c r="B43" s="107"/>
      <c r="C43" s="165">
        <v>15348.45</v>
      </c>
      <c r="D43" s="165"/>
      <c r="E43" s="165">
        <v>20284</v>
      </c>
      <c r="F43" s="165"/>
      <c r="G43" s="165">
        <v>11573</v>
      </c>
      <c r="H43" s="165"/>
      <c r="I43" s="165">
        <v>13597</v>
      </c>
    </row>
    <row r="44" spans="1:9" s="59" customFormat="1" ht="24.75" customHeight="1">
      <c r="A44" s="113" t="s">
        <v>189</v>
      </c>
      <c r="B44" s="107"/>
      <c r="C44" s="165">
        <v>65.74</v>
      </c>
      <c r="D44" s="165"/>
      <c r="E44" s="165">
        <v>-1187</v>
      </c>
      <c r="F44" s="165"/>
      <c r="G44" s="165">
        <v>68.22</v>
      </c>
      <c r="H44" s="165"/>
      <c r="I44" s="165">
        <v>-106</v>
      </c>
    </row>
    <row r="45" spans="1:9" s="59" customFormat="1" ht="24.75" customHeight="1">
      <c r="A45" s="113" t="s">
        <v>91</v>
      </c>
      <c r="B45" s="107"/>
      <c r="C45" s="165">
        <v>-9316.48</v>
      </c>
      <c r="D45" s="165"/>
      <c r="E45" s="165">
        <v>-6587</v>
      </c>
      <c r="F45" s="165"/>
      <c r="G45" s="165">
        <v>-4061.26</v>
      </c>
      <c r="H45" s="165"/>
      <c r="I45" s="165">
        <v>3931</v>
      </c>
    </row>
    <row r="46" spans="1:9" s="59" customFormat="1" ht="24.75" customHeight="1">
      <c r="A46" s="115" t="s">
        <v>92</v>
      </c>
      <c r="B46" s="107"/>
      <c r="C46" s="165">
        <v>0</v>
      </c>
      <c r="D46" s="165"/>
      <c r="E46" s="165"/>
      <c r="F46" s="165"/>
      <c r="G46" s="165"/>
      <c r="H46" s="165"/>
      <c r="I46" s="165"/>
    </row>
    <row r="47" spans="1:9" s="59" customFormat="1" ht="24.75" customHeight="1">
      <c r="A47" s="115" t="s">
        <v>93</v>
      </c>
      <c r="B47" s="107"/>
      <c r="C47" s="165">
        <v>2596.82</v>
      </c>
      <c r="D47" s="165"/>
      <c r="E47" s="165">
        <v>-5150</v>
      </c>
      <c r="F47" s="165"/>
      <c r="G47" s="165">
        <v>1764.13</v>
      </c>
      <c r="H47" s="165"/>
      <c r="I47" s="165">
        <v>-1297</v>
      </c>
    </row>
    <row r="48" spans="1:10" s="59" customFormat="1" ht="24.75" customHeight="1">
      <c r="A48" s="113" t="s">
        <v>94</v>
      </c>
      <c r="B48" s="107"/>
      <c r="C48" s="165">
        <v>-3627.95</v>
      </c>
      <c r="D48" s="165"/>
      <c r="E48" s="165">
        <v>-1372</v>
      </c>
      <c r="F48" s="165"/>
      <c r="G48" s="165">
        <v>-1536.59</v>
      </c>
      <c r="H48" s="165"/>
      <c r="I48" s="165">
        <v>-1321</v>
      </c>
      <c r="J48" s="107"/>
    </row>
    <row r="49" spans="1:9" s="59" customFormat="1" ht="24.75" customHeight="1">
      <c r="A49" s="113" t="s">
        <v>95</v>
      </c>
      <c r="B49" s="107"/>
      <c r="C49" s="182">
        <f>SUM(C32:C48)</f>
        <v>-15135.240000000002</v>
      </c>
      <c r="D49" s="166"/>
      <c r="E49" s="182">
        <f>SUM(E32:E48)</f>
        <v>-7701</v>
      </c>
      <c r="F49" s="166"/>
      <c r="G49" s="182">
        <f>SUM(G32:G48)</f>
        <v>-4866.570000000003</v>
      </c>
      <c r="H49" s="166"/>
      <c r="I49" s="182">
        <f>SUM(I32:I48)</f>
        <v>-2840</v>
      </c>
    </row>
    <row r="50" spans="1:9" s="59" customFormat="1" ht="24.75" customHeight="1">
      <c r="A50" s="107"/>
      <c r="B50" s="107"/>
      <c r="C50" s="169"/>
      <c r="D50" s="169"/>
      <c r="E50" s="169"/>
      <c r="F50" s="169"/>
      <c r="G50" s="169"/>
      <c r="H50" s="169"/>
      <c r="I50" s="169"/>
    </row>
    <row r="51" spans="1:9" s="59" customFormat="1" ht="24.75" customHeight="1">
      <c r="A51" s="107"/>
      <c r="B51" s="107"/>
      <c r="C51" s="169"/>
      <c r="D51" s="169"/>
      <c r="E51" s="169"/>
      <c r="F51" s="169"/>
      <c r="G51" s="169"/>
      <c r="H51" s="169"/>
      <c r="I51" s="169"/>
    </row>
    <row r="52" spans="1:9" ht="28.5" customHeight="1">
      <c r="A52" s="1" t="s">
        <v>23</v>
      </c>
      <c r="B52" s="107"/>
      <c r="C52" s="171"/>
      <c r="D52" s="171"/>
      <c r="E52" s="171"/>
      <c r="F52" s="171"/>
      <c r="G52" s="172"/>
      <c r="H52" s="171"/>
      <c r="I52" s="173"/>
    </row>
    <row r="53" spans="1:18" s="110" customFormat="1" ht="22.5">
      <c r="A53" s="192" t="s">
        <v>125</v>
      </c>
      <c r="B53" s="192"/>
      <c r="C53" s="192"/>
      <c r="D53" s="192"/>
      <c r="E53" s="192"/>
      <c r="F53" s="192"/>
      <c r="G53" s="192"/>
      <c r="H53" s="192"/>
      <c r="I53" s="192"/>
      <c r="J53" s="167"/>
      <c r="K53" s="167"/>
      <c r="L53" s="167"/>
      <c r="M53" s="167"/>
      <c r="N53" s="167"/>
      <c r="O53" s="167"/>
      <c r="P53" s="167"/>
      <c r="Q53" s="167"/>
      <c r="R53" s="167"/>
    </row>
    <row r="54" spans="1:18" s="110" customFormat="1" ht="22.5">
      <c r="A54" s="192" t="s">
        <v>76</v>
      </c>
      <c r="B54" s="192"/>
      <c r="C54" s="192"/>
      <c r="D54" s="192"/>
      <c r="E54" s="192"/>
      <c r="F54" s="192"/>
      <c r="G54" s="192"/>
      <c r="H54" s="192"/>
      <c r="I54" s="192"/>
      <c r="J54" s="167"/>
      <c r="K54" s="167"/>
      <c r="L54" s="167"/>
      <c r="M54" s="167"/>
      <c r="N54" s="167"/>
      <c r="O54" s="167"/>
      <c r="P54" s="167"/>
      <c r="Q54" s="167"/>
      <c r="R54" s="167"/>
    </row>
    <row r="55" spans="1:18" s="110" customFormat="1" ht="22.5">
      <c r="A55" s="193" t="s">
        <v>180</v>
      </c>
      <c r="B55" s="193"/>
      <c r="C55" s="193"/>
      <c r="D55" s="193"/>
      <c r="E55" s="193"/>
      <c r="F55" s="193"/>
      <c r="G55" s="193"/>
      <c r="H55" s="193"/>
      <c r="I55" s="193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9" ht="22.5">
      <c r="A56" s="174"/>
      <c r="B56" s="174"/>
      <c r="C56" s="191" t="s">
        <v>2</v>
      </c>
      <c r="D56" s="191"/>
      <c r="E56" s="191"/>
      <c r="F56" s="191"/>
      <c r="G56" s="194" t="s">
        <v>120</v>
      </c>
      <c r="H56" s="194"/>
      <c r="I56" s="194"/>
    </row>
    <row r="57" spans="1:9" ht="22.5">
      <c r="A57" s="175"/>
      <c r="B57" s="175"/>
      <c r="C57" s="176">
        <v>2006</v>
      </c>
      <c r="D57" s="176"/>
      <c r="E57" s="176">
        <v>2005</v>
      </c>
      <c r="F57" s="176"/>
      <c r="G57" s="176">
        <v>2006</v>
      </c>
      <c r="H57" s="176"/>
      <c r="I57" s="176">
        <v>2005</v>
      </c>
    </row>
    <row r="58" spans="1:9" ht="22.5">
      <c r="A58" s="177"/>
      <c r="B58" s="177"/>
      <c r="C58" s="120" t="s">
        <v>172</v>
      </c>
      <c r="D58" s="120"/>
      <c r="E58" s="120" t="s">
        <v>4</v>
      </c>
      <c r="F58" s="120"/>
      <c r="G58" s="120" t="s">
        <v>4</v>
      </c>
      <c r="H58" s="178"/>
      <c r="I58" s="178" t="s">
        <v>105</v>
      </c>
    </row>
    <row r="59" spans="1:9" ht="22.5">
      <c r="A59" s="177"/>
      <c r="B59" s="177"/>
      <c r="C59" s="178"/>
      <c r="D59" s="178"/>
      <c r="E59" s="170"/>
      <c r="F59" s="41"/>
      <c r="G59" s="41"/>
      <c r="H59" s="41"/>
      <c r="I59" s="170"/>
    </row>
    <row r="60" spans="1:9" s="109" customFormat="1" ht="21.75">
      <c r="A60" s="1" t="s">
        <v>96</v>
      </c>
      <c r="B60" s="107"/>
      <c r="C60" s="107"/>
      <c r="D60" s="107"/>
      <c r="E60" s="107"/>
      <c r="F60" s="107"/>
      <c r="G60" s="106"/>
      <c r="H60" s="177"/>
      <c r="I60" s="107"/>
    </row>
    <row r="61" spans="1:9" s="109" customFormat="1" ht="21.75">
      <c r="A61" s="1" t="s">
        <v>168</v>
      </c>
      <c r="B61" s="107"/>
      <c r="C61" s="137">
        <v>0</v>
      </c>
      <c r="D61" s="108"/>
      <c r="E61" s="137">
        <v>1223</v>
      </c>
      <c r="F61" s="108"/>
      <c r="G61" s="138">
        <v>0</v>
      </c>
      <c r="H61" s="139"/>
      <c r="I61" s="137">
        <v>1223</v>
      </c>
    </row>
    <row r="62" spans="1:9" s="109" customFormat="1" ht="21.75">
      <c r="A62" s="1" t="s">
        <v>191</v>
      </c>
      <c r="B62" s="107"/>
      <c r="C62" s="165">
        <v>-21.55</v>
      </c>
      <c r="D62" s="165"/>
      <c r="E62" s="165">
        <v>-3491</v>
      </c>
      <c r="F62" s="165"/>
      <c r="G62" s="165">
        <v>-556.15</v>
      </c>
      <c r="H62" s="166"/>
      <c r="I62" s="165">
        <v>-3491</v>
      </c>
    </row>
    <row r="63" spans="1:9" s="109" customFormat="1" ht="21.75">
      <c r="A63" s="1" t="s">
        <v>122</v>
      </c>
      <c r="B63" s="107"/>
      <c r="C63" s="165">
        <v>-730.06</v>
      </c>
      <c r="D63" s="165"/>
      <c r="E63" s="165">
        <v>679</v>
      </c>
      <c r="F63" s="165"/>
      <c r="G63" s="165">
        <v>-595</v>
      </c>
      <c r="H63" s="165"/>
      <c r="I63" s="165">
        <v>15</v>
      </c>
    </row>
    <row r="64" spans="1:9" s="109" customFormat="1" ht="25.5" customHeight="1">
      <c r="A64" s="1" t="s">
        <v>97</v>
      </c>
      <c r="B64" s="107"/>
      <c r="C64" s="166">
        <v>0</v>
      </c>
      <c r="D64" s="166"/>
      <c r="E64" s="166">
        <v>-979</v>
      </c>
      <c r="F64" s="166"/>
      <c r="G64" s="166">
        <v>0</v>
      </c>
      <c r="H64" s="166"/>
      <c r="I64" s="166">
        <v>-1072</v>
      </c>
    </row>
    <row r="65" spans="1:9" s="109" customFormat="1" ht="21.75">
      <c r="A65" s="1" t="s">
        <v>98</v>
      </c>
      <c r="B65" s="107"/>
      <c r="C65" s="166">
        <v>6335.46</v>
      </c>
      <c r="D65" s="166"/>
      <c r="E65" s="166">
        <v>0</v>
      </c>
      <c r="F65" s="166"/>
      <c r="G65" s="165">
        <v>6314.61</v>
      </c>
      <c r="H65" s="166"/>
      <c r="I65" s="165">
        <v>0</v>
      </c>
    </row>
    <row r="66" spans="1:9" s="109" customFormat="1" ht="21.75">
      <c r="A66" s="1" t="s">
        <v>99</v>
      </c>
      <c r="B66" s="107"/>
      <c r="C66" s="182">
        <f aca="true" t="shared" si="0" ref="C66:I66">SUM(C61:C65)</f>
        <v>5583.85</v>
      </c>
      <c r="D66" s="182">
        <f t="shared" si="0"/>
        <v>0</v>
      </c>
      <c r="E66" s="182">
        <f t="shared" si="0"/>
        <v>-2568</v>
      </c>
      <c r="F66" s="182">
        <f t="shared" si="0"/>
        <v>0</v>
      </c>
      <c r="G66" s="182">
        <f t="shared" si="0"/>
        <v>5163.459999999999</v>
      </c>
      <c r="H66" s="182">
        <f t="shared" si="0"/>
        <v>0</v>
      </c>
      <c r="I66" s="182">
        <f t="shared" si="0"/>
        <v>-3325</v>
      </c>
    </row>
    <row r="67" spans="1:9" s="109" customFormat="1" ht="6" customHeight="1">
      <c r="A67" s="107"/>
      <c r="B67" s="107"/>
      <c r="C67" s="166"/>
      <c r="D67" s="166"/>
      <c r="E67" s="166"/>
      <c r="F67" s="166"/>
      <c r="G67" s="166"/>
      <c r="H67" s="166"/>
      <c r="I67" s="166"/>
    </row>
    <row r="68" spans="1:9" s="109" customFormat="1" ht="21.75">
      <c r="A68" s="117" t="s">
        <v>100</v>
      </c>
      <c r="B68" s="107"/>
      <c r="C68" s="165"/>
      <c r="D68" s="165"/>
      <c r="E68" s="165"/>
      <c r="F68" s="165"/>
      <c r="G68" s="165"/>
      <c r="H68" s="166"/>
      <c r="I68" s="165"/>
    </row>
    <row r="69" spans="1:9" s="109" customFormat="1" ht="21.75">
      <c r="A69" s="117" t="s">
        <v>101</v>
      </c>
      <c r="B69" s="107"/>
      <c r="C69" s="121"/>
      <c r="D69" s="121"/>
      <c r="E69" s="121"/>
      <c r="F69" s="121"/>
      <c r="G69" s="121"/>
      <c r="H69" s="121"/>
      <c r="I69" s="121"/>
    </row>
    <row r="70" spans="1:9" s="109" customFormat="1" ht="21.75">
      <c r="A70" s="107" t="s">
        <v>169</v>
      </c>
      <c r="B70" s="107"/>
      <c r="C70" s="166">
        <v>0</v>
      </c>
      <c r="D70" s="166"/>
      <c r="E70" s="166">
        <v>0</v>
      </c>
      <c r="F70" s="166"/>
      <c r="G70" s="166">
        <v>0</v>
      </c>
      <c r="H70" s="166">
        <v>0</v>
      </c>
      <c r="I70" s="166">
        <v>0</v>
      </c>
    </row>
    <row r="71" spans="1:9" s="109" customFormat="1" ht="21.75">
      <c r="A71" s="1" t="s">
        <v>170</v>
      </c>
      <c r="B71" s="107"/>
      <c r="C71" s="166">
        <v>5299.24</v>
      </c>
      <c r="D71" s="166"/>
      <c r="E71" s="166">
        <v>414</v>
      </c>
      <c r="F71" s="166"/>
      <c r="G71" s="166">
        <v>0</v>
      </c>
      <c r="H71" s="166"/>
      <c r="I71" s="166">
        <v>414</v>
      </c>
    </row>
    <row r="72" spans="1:9" s="109" customFormat="1" ht="21.75">
      <c r="A72" s="113" t="s">
        <v>102</v>
      </c>
      <c r="B72" s="107"/>
      <c r="C72" s="166">
        <v>-909.98</v>
      </c>
      <c r="D72" s="166"/>
      <c r="E72" s="166">
        <v>-2231</v>
      </c>
      <c r="F72" s="166"/>
      <c r="G72" s="166">
        <v>-48.01</v>
      </c>
      <c r="H72" s="166"/>
      <c r="I72" s="166">
        <v>-1495</v>
      </c>
    </row>
    <row r="73" spans="1:9" s="109" customFormat="1" ht="21.75">
      <c r="A73" s="113" t="s">
        <v>192</v>
      </c>
      <c r="B73" s="107"/>
      <c r="C73" s="166"/>
      <c r="D73" s="166"/>
      <c r="E73" s="166">
        <v>7181</v>
      </c>
      <c r="F73" s="166"/>
      <c r="G73" s="166">
        <v>0</v>
      </c>
      <c r="H73" s="166"/>
      <c r="I73" s="166">
        <v>7181</v>
      </c>
    </row>
    <row r="74" spans="1:9" s="109" customFormat="1" ht="21.75">
      <c r="A74" s="1" t="s">
        <v>103</v>
      </c>
      <c r="B74" s="107"/>
      <c r="C74" s="165">
        <v>5511.82</v>
      </c>
      <c r="D74" s="166"/>
      <c r="E74" s="165">
        <v>4822</v>
      </c>
      <c r="F74" s="166"/>
      <c r="G74" s="165">
        <v>0</v>
      </c>
      <c r="H74" s="166"/>
      <c r="I74" s="165">
        <v>-6</v>
      </c>
    </row>
    <row r="75" spans="1:9" s="109" customFormat="1" ht="21.75">
      <c r="A75" s="117" t="s">
        <v>104</v>
      </c>
      <c r="B75" s="107"/>
      <c r="C75" s="182">
        <f aca="true" t="shared" si="1" ref="C75:I75">SUM(C70:C74)</f>
        <v>9901.08</v>
      </c>
      <c r="D75" s="182">
        <f t="shared" si="1"/>
        <v>0</v>
      </c>
      <c r="E75" s="182">
        <f t="shared" si="1"/>
        <v>10186</v>
      </c>
      <c r="F75" s="182">
        <f t="shared" si="1"/>
        <v>0</v>
      </c>
      <c r="G75" s="182">
        <f t="shared" si="1"/>
        <v>-48.01</v>
      </c>
      <c r="H75" s="182">
        <f t="shared" si="1"/>
        <v>0</v>
      </c>
      <c r="I75" s="182">
        <f t="shared" si="1"/>
        <v>6094</v>
      </c>
    </row>
    <row r="76" spans="1:9" s="109" customFormat="1" ht="10.5" customHeight="1">
      <c r="A76" s="107"/>
      <c r="B76" s="107"/>
      <c r="C76" s="166"/>
      <c r="D76" s="166"/>
      <c r="E76" s="166"/>
      <c r="F76" s="166"/>
      <c r="G76" s="166"/>
      <c r="H76" s="166"/>
      <c r="I76" s="166"/>
    </row>
    <row r="77" spans="1:9" s="109" customFormat="1" ht="21.75">
      <c r="A77" s="117" t="s">
        <v>185</v>
      </c>
      <c r="B77" s="107"/>
      <c r="C77" s="166">
        <f>C49+C66+C75+0.01</f>
        <v>349.6999999999987</v>
      </c>
      <c r="D77" s="166"/>
      <c r="E77" s="166">
        <f>E49+E66+E75</f>
        <v>-83</v>
      </c>
      <c r="F77" s="166"/>
      <c r="G77" s="166">
        <f>G49+G66+G75+0.03</f>
        <v>248.9099999999958</v>
      </c>
      <c r="H77" s="166"/>
      <c r="I77" s="166">
        <f>I49+I66+I75</f>
        <v>-71</v>
      </c>
    </row>
    <row r="78" spans="1:9" s="109" customFormat="1" ht="21.75">
      <c r="A78" s="117" t="s">
        <v>186</v>
      </c>
      <c r="B78" s="107"/>
      <c r="C78" s="166">
        <f>'งบดุล '!I10</f>
        <v>242</v>
      </c>
      <c r="D78" s="166">
        <f>'งบดุล '!J10</f>
        <v>0</v>
      </c>
      <c r="E78" s="166">
        <v>387</v>
      </c>
      <c r="F78" s="166">
        <f>'งบดุล '!L10</f>
        <v>0</v>
      </c>
      <c r="G78" s="166">
        <f>'งบดุล '!M10</f>
        <v>209.38</v>
      </c>
      <c r="H78" s="166">
        <f>'งบดุล '!N10</f>
        <v>0</v>
      </c>
      <c r="I78" s="166">
        <v>355</v>
      </c>
    </row>
    <row r="79" spans="1:9" s="109" customFormat="1" ht="22.5" thickBot="1">
      <c r="A79" s="117" t="s">
        <v>187</v>
      </c>
      <c r="B79" s="107"/>
      <c r="C79" s="183">
        <f>SUM(C77:C78)</f>
        <v>591.6999999999987</v>
      </c>
      <c r="D79" s="183">
        <f aca="true" t="shared" si="2" ref="D79:I79">SUM(D77:D78)</f>
        <v>0</v>
      </c>
      <c r="E79" s="183">
        <f t="shared" si="2"/>
        <v>304</v>
      </c>
      <c r="F79" s="183">
        <f t="shared" si="2"/>
        <v>0</v>
      </c>
      <c r="G79" s="183">
        <f t="shared" si="2"/>
        <v>458.28999999999576</v>
      </c>
      <c r="H79" s="183">
        <f t="shared" si="2"/>
        <v>0</v>
      </c>
      <c r="I79" s="183">
        <f t="shared" si="2"/>
        <v>284</v>
      </c>
    </row>
    <row r="80" spans="1:9" s="109" customFormat="1" ht="22.5" thickTop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22.5">
      <c r="A81" s="1" t="s">
        <v>23</v>
      </c>
      <c r="B81" s="59"/>
      <c r="C81" s="59"/>
      <c r="D81" s="59"/>
      <c r="E81" s="59"/>
      <c r="F81" s="59"/>
      <c r="G81" s="59"/>
      <c r="H81" s="59"/>
      <c r="I81" s="59"/>
    </row>
    <row r="82" spans="1:9" ht="22.5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22.5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22.5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22.5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22.5">
      <c r="A86" s="59"/>
      <c r="B86" s="59"/>
      <c r="C86" s="59"/>
      <c r="D86" s="59"/>
      <c r="E86" s="59"/>
      <c r="F86" s="59"/>
      <c r="G86" s="59"/>
      <c r="H86" s="59"/>
      <c r="I86" s="59"/>
    </row>
  </sheetData>
  <mergeCells count="10">
    <mergeCell ref="G4:I4"/>
    <mergeCell ref="C4:F4"/>
    <mergeCell ref="A1:I1"/>
    <mergeCell ref="A2:I2"/>
    <mergeCell ref="A3:I3"/>
    <mergeCell ref="C56:F56"/>
    <mergeCell ref="A53:I53"/>
    <mergeCell ref="A54:I54"/>
    <mergeCell ref="A55:I55"/>
    <mergeCell ref="G56:I56"/>
  </mergeCells>
  <printOptions/>
  <pageMargins left="0.5511811023622047" right="0.15748031496062992" top="0.68" bottom="0.22" header="0.31" footer="0.17"/>
  <pageSetup firstPageNumber="6" useFirstPageNumber="1" horizontalDpi="600" verticalDpi="600" orientation="portrait" paperSize="9" scale="61" r:id="rId1"/>
  <headerFooter alignWithMargins="0">
    <oddHeader>&amp;C       &amp;"Angsana New,ตัวหนา"&amp;P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James Francis Chicano</cp:lastModifiedBy>
  <cp:lastPrinted>2006-09-13T09:59:31Z</cp:lastPrinted>
  <dcterms:created xsi:type="dcterms:W3CDTF">2005-04-29T12:01:13Z</dcterms:created>
  <dcterms:modified xsi:type="dcterms:W3CDTF">2006-10-04T07:21:25Z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8752659">
    <vt:lpwstr/>
  </property>
  <property fmtid="{D5CDD505-2E9C-101B-9397-08002B2CF9AE}" pid="3" name="IVID346013FA">
    <vt:lpwstr/>
  </property>
  <property fmtid="{D5CDD505-2E9C-101B-9397-08002B2CF9AE}" pid="4" name="IVIDE0538866">
    <vt:lpwstr/>
  </property>
  <property fmtid="{D5CDD505-2E9C-101B-9397-08002B2CF9AE}" pid="5" name="IVIDACE0124D">
    <vt:lpwstr/>
  </property>
  <property fmtid="{D5CDD505-2E9C-101B-9397-08002B2CF9AE}" pid="6" name="IVIDC41A9CA6">
    <vt:lpwstr/>
  </property>
  <property fmtid="{D5CDD505-2E9C-101B-9397-08002B2CF9AE}" pid="7" name="IVID8A66527D">
    <vt:lpwstr/>
  </property>
  <property fmtid="{D5CDD505-2E9C-101B-9397-08002B2CF9AE}" pid="8" name="IVID12551BDF">
    <vt:lpwstr/>
  </property>
  <property fmtid="{D5CDD505-2E9C-101B-9397-08002B2CF9AE}" pid="9" name="IVIDE7418E5">
    <vt:lpwstr/>
  </property>
  <property fmtid="{D5CDD505-2E9C-101B-9397-08002B2CF9AE}" pid="10" name="IVID1A5315DD">
    <vt:lpwstr/>
  </property>
  <property fmtid="{D5CDD505-2E9C-101B-9397-08002B2CF9AE}" pid="11" name="IVID17351601">
    <vt:lpwstr/>
  </property>
  <property fmtid="{D5CDD505-2E9C-101B-9397-08002B2CF9AE}" pid="12" name="IVID89541B32">
    <vt:lpwstr/>
  </property>
  <property fmtid="{D5CDD505-2E9C-101B-9397-08002B2CF9AE}" pid="13" name="IVID27444CE4">
    <vt:lpwstr/>
  </property>
  <property fmtid="{D5CDD505-2E9C-101B-9397-08002B2CF9AE}" pid="14" name="IVID2C4E16DE">
    <vt:lpwstr/>
  </property>
  <property fmtid="{D5CDD505-2E9C-101B-9397-08002B2CF9AE}" pid="15" name="IVID1E4F12E8">
    <vt:lpwstr/>
  </property>
  <property fmtid="{D5CDD505-2E9C-101B-9397-08002B2CF9AE}" pid="16" name="IVID425812E9">
    <vt:lpwstr/>
  </property>
  <property fmtid="{D5CDD505-2E9C-101B-9397-08002B2CF9AE}" pid="17" name="IVID430B1CD4">
    <vt:lpwstr/>
  </property>
  <property fmtid="{D5CDD505-2E9C-101B-9397-08002B2CF9AE}" pid="18" name="IVID103A18E1">
    <vt:lpwstr/>
  </property>
  <property fmtid="{D5CDD505-2E9C-101B-9397-08002B2CF9AE}" pid="19" name="IVID205A13F7">
    <vt:lpwstr/>
  </property>
  <property fmtid="{D5CDD505-2E9C-101B-9397-08002B2CF9AE}" pid="20" name="IVID1D1C1308">
    <vt:lpwstr/>
  </property>
  <property fmtid="{D5CDD505-2E9C-101B-9397-08002B2CF9AE}" pid="21" name="IVIDC1B13DC">
    <vt:lpwstr/>
  </property>
  <property fmtid="{D5CDD505-2E9C-101B-9397-08002B2CF9AE}" pid="22" name="IVID57209FA">
    <vt:lpwstr/>
  </property>
  <property fmtid="{D5CDD505-2E9C-101B-9397-08002B2CF9AE}" pid="23" name="IVID253A13EA">
    <vt:lpwstr/>
  </property>
  <property fmtid="{D5CDD505-2E9C-101B-9397-08002B2CF9AE}" pid="24" name="IVID1E4C15D5">
    <vt:lpwstr/>
  </property>
  <property fmtid="{D5CDD505-2E9C-101B-9397-08002B2CF9AE}" pid="25" name="IVIDC85034A1">
    <vt:lpwstr/>
  </property>
  <property fmtid="{D5CDD505-2E9C-101B-9397-08002B2CF9AE}" pid="26" name="IVID2F2D16D9">
    <vt:lpwstr/>
  </property>
  <property fmtid="{D5CDD505-2E9C-101B-9397-08002B2CF9AE}" pid="27" name="IVID1E4617EE">
    <vt:lpwstr/>
  </property>
  <property fmtid="{D5CDD505-2E9C-101B-9397-08002B2CF9AE}" pid="28" name="IVIDE4973558">
    <vt:lpwstr/>
  </property>
  <property fmtid="{D5CDD505-2E9C-101B-9397-08002B2CF9AE}" pid="29" name="IVIDB4A17EF">
    <vt:lpwstr/>
  </property>
  <property fmtid="{D5CDD505-2E9C-101B-9397-08002B2CF9AE}" pid="30" name="IVID29670FEB">
    <vt:lpwstr/>
  </property>
  <property fmtid="{D5CDD505-2E9C-101B-9397-08002B2CF9AE}" pid="31" name="IVID3986B742">
    <vt:lpwstr/>
  </property>
  <property fmtid="{D5CDD505-2E9C-101B-9397-08002B2CF9AE}" pid="32" name="IVID40048AEB">
    <vt:lpwstr/>
  </property>
  <property fmtid="{D5CDD505-2E9C-101B-9397-08002B2CF9AE}" pid="33" name="IVIDBFEBCA47">
    <vt:lpwstr/>
  </property>
  <property fmtid="{D5CDD505-2E9C-101B-9397-08002B2CF9AE}" pid="34" name="IVIDE869F92E">
    <vt:lpwstr/>
  </property>
  <property fmtid="{D5CDD505-2E9C-101B-9397-08002B2CF9AE}" pid="35" name="IVID388E71CB">
    <vt:lpwstr/>
  </property>
</Properties>
</file>