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06" windowWidth="9405" windowHeight="8595" tabRatio="790" activeTab="1"/>
  </bookViews>
  <sheets>
    <sheet name="Income Stmt" sheetId="1" r:id="rId1"/>
    <sheet name="B Sheet" sheetId="2" r:id="rId2"/>
    <sheet name="Stmt Cap" sheetId="3" r:id="rId3"/>
    <sheet name="Cashflow" sheetId="4" r:id="rId4"/>
  </sheets>
  <definedNames>
    <definedName name="_xlnm.Print_Area" localSheetId="1">'B Sheet'!$A$1:$E$60</definedName>
    <definedName name="_xlnm.Print_Area" localSheetId="3">'Cashflow'!$A$1:$I$59</definedName>
    <definedName name="_xlnm.Print_Area" localSheetId="0">'Income Stmt'!$A$1:$F$51</definedName>
  </definedNames>
  <calcPr fullCalcOnLoad="1"/>
</workbook>
</file>

<file path=xl/sharedStrings.xml><?xml version="1.0" encoding="utf-8"?>
<sst xmlns="http://schemas.openxmlformats.org/spreadsheetml/2006/main" count="181" uniqueCount="141">
  <si>
    <t>Withdrawal of fixed deposits</t>
  </si>
  <si>
    <t xml:space="preserve">   DURING THE FINANCIAL PERIOD</t>
  </si>
  <si>
    <t xml:space="preserve">   FINANCIAL PERIOD</t>
  </si>
  <si>
    <t>CASH AND CASH EQUIVALENTS AT END OF THE FINANCIAL PERIOD</t>
  </si>
  <si>
    <t>Cash flows generated from/(used in) operations</t>
  </si>
  <si>
    <t>Net cash generated from/(used in) operating activities</t>
  </si>
  <si>
    <r>
      <t>SUREMAX GROUP BHD</t>
    </r>
    <r>
      <rPr>
        <b/>
        <sz val="10"/>
        <rFont val="Book Antiqua"/>
        <family val="1"/>
      </rPr>
      <t xml:space="preserve"> </t>
    </r>
    <r>
      <rPr>
        <i/>
        <sz val="8"/>
        <rFont val="Book Antiqua"/>
        <family val="1"/>
      </rPr>
      <t xml:space="preserve"> (Company No. 334228-K)</t>
    </r>
  </si>
  <si>
    <t>Tax assets</t>
  </si>
  <si>
    <t>Net loss for the year</t>
  </si>
  <si>
    <t>CURRENT YEAR</t>
  </si>
  <si>
    <t>TODATE</t>
  </si>
  <si>
    <t>Operating expenses</t>
  </si>
  <si>
    <t>Other operating income</t>
  </si>
  <si>
    <t>Share of results in associate</t>
  </si>
  <si>
    <t xml:space="preserve">Taxation </t>
  </si>
  <si>
    <t xml:space="preserve">   per share (sen)</t>
  </si>
  <si>
    <t xml:space="preserve">CONDENSED CONSOLIDATED BALANCE SHEETS </t>
  </si>
  <si>
    <t>AUDITED</t>
  </si>
  <si>
    <t>AS AT END OF</t>
  </si>
  <si>
    <t>AS AT PRECEDING</t>
  </si>
  <si>
    <t>Non-Distributable</t>
  </si>
  <si>
    <t>Distributable</t>
  </si>
  <si>
    <t xml:space="preserve">Share </t>
  </si>
  <si>
    <t>Bonus issue of a subsidiary company</t>
  </si>
  <si>
    <t>CONDENSED CONSOLIDATED CASH FLOW STATEMENTS</t>
  </si>
  <si>
    <t>CASH FLOWS FROM OPERATING ACTIVITIES</t>
  </si>
  <si>
    <t>Adjustments for:-</t>
  </si>
  <si>
    <t>Non-cash items</t>
  </si>
  <si>
    <t>Non-operating items - financing</t>
  </si>
  <si>
    <t>Non-operating items - investing</t>
  </si>
  <si>
    <t xml:space="preserve"> </t>
  </si>
  <si>
    <t>Net changes in current assets</t>
  </si>
  <si>
    <t>Net changes in current liabilities</t>
  </si>
  <si>
    <t>Interest paid</t>
  </si>
  <si>
    <t>Interest received</t>
  </si>
  <si>
    <t>Taxation paid</t>
  </si>
  <si>
    <t xml:space="preserve">  </t>
  </si>
  <si>
    <t>CASH FLOWS FROM INVESTING ACTIVITIES</t>
  </si>
  <si>
    <t>Other investments</t>
  </si>
  <si>
    <t>CASH FLOWS FROM FINANCING ACTIVITIES</t>
  </si>
  <si>
    <t>CASH AND CASH EQUIVALENTS AT BEGINNING OF THE</t>
  </si>
  <si>
    <t xml:space="preserve">   </t>
  </si>
  <si>
    <r>
      <t xml:space="preserve">SUREMAX GROUP BHD </t>
    </r>
    <r>
      <rPr>
        <i/>
        <sz val="8"/>
        <rFont val="Book Antiqua"/>
        <family val="1"/>
      </rPr>
      <t xml:space="preserve"> (Company No. 334228-K)</t>
    </r>
  </si>
  <si>
    <t>(The Condensed Consolidated Income Statements should be read in conjunction with the Annual Financial Report</t>
  </si>
  <si>
    <t>Fully diluted earnings</t>
  </si>
  <si>
    <t>(The Condensed Consolidated Balance Sheets should be read in conjunction with the Annual Financial Report</t>
  </si>
  <si>
    <t>NON-CURRENT ASSETS</t>
  </si>
  <si>
    <t>Land and development expenditure</t>
  </si>
  <si>
    <t>UNAUDITED</t>
  </si>
  <si>
    <t>Amount due from customers for contract work</t>
  </si>
  <si>
    <t>Trade receivables</t>
  </si>
  <si>
    <t>Other receivables, deposits and prepayments</t>
  </si>
  <si>
    <t>Fixed deposits with licensed banks</t>
  </si>
  <si>
    <t>Cash at banks and in hand</t>
  </si>
  <si>
    <t>CURRENT LIABILITIES</t>
  </si>
  <si>
    <t>Trade payables</t>
  </si>
  <si>
    <t>Amount due to customers for contract work</t>
  </si>
  <si>
    <t>Other payables and accruals</t>
  </si>
  <si>
    <t>Hire purchase payables</t>
  </si>
  <si>
    <t>NET CURRENT ASSETS</t>
  </si>
  <si>
    <t>CAPITAL AND RESERVES</t>
  </si>
  <si>
    <t>Non-Current Liabilities</t>
  </si>
  <si>
    <t>YEAR ENDED</t>
  </si>
  <si>
    <t>Premium</t>
  </si>
  <si>
    <t>Reserve On</t>
  </si>
  <si>
    <t>Consolidation</t>
  </si>
  <si>
    <t>Profits</t>
  </si>
  <si>
    <t>Shareholders</t>
  </si>
  <si>
    <t>Equity</t>
  </si>
  <si>
    <t>TODATE ENDED</t>
  </si>
  <si>
    <t>Proceeds from disposal of property, plant &amp; equipment</t>
  </si>
  <si>
    <t>Purchase of property, plant &amp; equipment</t>
  </si>
  <si>
    <t>Repayment of borrowings</t>
  </si>
  <si>
    <t>Bank borrowings</t>
  </si>
  <si>
    <t>(losses)/Retained</t>
  </si>
  <si>
    <t>Payment of hire purchase payables</t>
  </si>
  <si>
    <t>CURRENT ASSETS</t>
  </si>
  <si>
    <t>CUMULATIVE</t>
  </si>
  <si>
    <t>Total</t>
  </si>
  <si>
    <t>Share capital</t>
  </si>
  <si>
    <t>(The Condensed Consolidated Cash Flow Statement should be read in conjunction with the Annual Financial Report</t>
  </si>
  <si>
    <t>Minority interest</t>
  </si>
  <si>
    <t>Share</t>
  </si>
  <si>
    <t>Capital</t>
  </si>
  <si>
    <t>INDIVIDUAL QUARTER</t>
  </si>
  <si>
    <t>CUMULATIVE QUARTER</t>
  </si>
  <si>
    <t>CURRENT</t>
  </si>
  <si>
    <t>( The figures have not been audited )</t>
  </si>
  <si>
    <t>PRECEDING YEAR</t>
  </si>
  <si>
    <t>CORRESPONDING</t>
  </si>
  <si>
    <t>QUARTER</t>
  </si>
  <si>
    <t>RM'000</t>
  </si>
  <si>
    <t>Taxation</t>
  </si>
  <si>
    <t>FINANCIAL</t>
  </si>
  <si>
    <t>Reserves</t>
  </si>
  <si>
    <t>Net loss for the period</t>
  </si>
  <si>
    <t>Loss before taxation but after minority interest</t>
  </si>
  <si>
    <t>Operating loss before working capital changes</t>
  </si>
  <si>
    <t>Net cash generated from investing activities</t>
  </si>
  <si>
    <t>Net cash used in financing activities</t>
  </si>
  <si>
    <t xml:space="preserve">NET INCREASE/(DECREASE) IN CASH AND CASH EQUIVALENTS  </t>
  </si>
  <si>
    <t>Accumulated</t>
  </si>
  <si>
    <t>Revenue</t>
  </si>
  <si>
    <t>Finance cost</t>
  </si>
  <si>
    <t>Property, plant and equipment</t>
  </si>
  <si>
    <t>Inventories</t>
  </si>
  <si>
    <t>Proceeds from issuance of shares</t>
  </si>
  <si>
    <t>Other bank borrowings</t>
  </si>
  <si>
    <t>Drawdown of term loan and bridging loan</t>
  </si>
  <si>
    <t>31.08.2005</t>
  </si>
  <si>
    <t>At 1 September 2004</t>
  </si>
  <si>
    <t>Amount owing to director</t>
  </si>
  <si>
    <t>for the year ended 31 August 2005)</t>
  </si>
  <si>
    <t>(The Condensed Statement of Changes in Equity should be read in conjunction with the Annual Financial Report for the year ended 31 August 2005)</t>
  </si>
  <si>
    <t>CONDENSED CONSOLIDATED INCOME STATEMENTS FOR THE 4TH QUARTER ENDED 31 AUGUST 2006</t>
  </si>
  <si>
    <t>31.08.2006</t>
  </si>
  <si>
    <t>(5.26 sen)</t>
  </si>
  <si>
    <t>(11.37 sen)</t>
  </si>
  <si>
    <t>(6.71 sen)</t>
  </si>
  <si>
    <t>(1.12 sen)</t>
  </si>
  <si>
    <t>CONDENSED CONSOLIDATED STATEMENTS OF CHANGES IN EQUITY FOR THE PERIOD ENDED 31 AUG 2006</t>
  </si>
  <si>
    <t>4th Quarter ended 31 Aug 2006</t>
  </si>
  <si>
    <r>
      <t xml:space="preserve">  </t>
    </r>
    <r>
      <rPr>
        <b/>
        <u val="single"/>
        <sz val="10"/>
        <rFont val="Book Antiqua"/>
        <family val="1"/>
      </rPr>
      <t>FOR THE PERIOD ENDED 31 AUG 2006</t>
    </r>
  </si>
  <si>
    <t>Advance from directors</t>
  </si>
  <si>
    <t>Purchase of investment properties</t>
  </si>
  <si>
    <t>Loss from operation</t>
  </si>
  <si>
    <t>Loss before taxation</t>
  </si>
  <si>
    <t>Net Loss for the period</t>
  </si>
  <si>
    <t>Loss per share (sen)</t>
  </si>
  <si>
    <t>Effect of adopting FRS 3</t>
  </si>
  <si>
    <t>At 31 August 2005 - as previously stated</t>
  </si>
  <si>
    <t>Restated balance</t>
  </si>
  <si>
    <t>At 31 August 2006</t>
  </si>
  <si>
    <t>&lt;---------------------------Attributable to Equity Holders of the Parent--------------------------------&gt;</t>
  </si>
  <si>
    <t>Atrributable to:</t>
  </si>
  <si>
    <t>Equity holders of the parent</t>
  </si>
  <si>
    <t>Net assets per share attributable to ordinary equity holders of the parent (RM)</t>
  </si>
  <si>
    <t>Minority</t>
  </si>
  <si>
    <t>Interest</t>
  </si>
  <si>
    <t>Total Equity</t>
  </si>
  <si>
    <t>Investment properties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</si>
</sst>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0_);[Red]\(0\)"/>
    <numFmt numFmtId="188" formatCode="0.0%"/>
    <numFmt numFmtId="189" formatCode="#,##0.00;\(#,##0.00\)"/>
    <numFmt numFmtId="190" formatCode="#,##0;\(#,##0\)"/>
    <numFmt numFmtId="191" formatCode="_(* #,##0.0000_);_(* \(#,##0.0000\);_(* &quot;-&quot;??_);_(@_)"/>
    <numFmt numFmtId="192" formatCode="_(* #,##0.00000_);_(* \(#,##0.00000\);_(* &quot;-&quot;??_);_(@_)"/>
    <numFmt numFmtId="193" formatCode="mmm/yyyy"/>
    <numFmt numFmtId="194" formatCode="0.000"/>
    <numFmt numFmtId="195" formatCode="#,##0.0_);[Red]\(#,##0.0\)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_(* #,##0.000000_);_(* \(#,##0.000000\);_(* &quot;-&quot;??_);_(@_)"/>
    <numFmt numFmtId="202" formatCode="#,##0.000_);\(#,##0.000\)"/>
    <numFmt numFmtId="203" formatCode="#,##0.0_);\(#,##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u val="single"/>
      <sz val="10"/>
      <name val="Book Antiqua"/>
      <family val="1"/>
    </font>
    <font>
      <sz val="9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Comic Sans MS"/>
      <family val="4"/>
    </font>
    <font>
      <b/>
      <sz val="12"/>
      <name val="Comic Sans MS"/>
      <family val="4"/>
    </font>
    <font>
      <i/>
      <sz val="10"/>
      <name val="Comic Sans MS"/>
      <family val="4"/>
    </font>
    <font>
      <u val="singleAccounting"/>
      <sz val="10"/>
      <name val="Book Antiqua"/>
      <family val="1"/>
    </font>
    <font>
      <i/>
      <sz val="8"/>
      <name val="Book Antiqua"/>
      <family val="1"/>
    </font>
    <font>
      <b/>
      <i/>
      <u val="singleAccounting"/>
      <sz val="10"/>
      <name val="Book Antiqua"/>
      <family val="1"/>
    </font>
    <font>
      <u val="singleAccounting"/>
      <sz val="9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15" applyNumberFormat="1" applyFont="1" applyAlignment="1" quotePrefix="1">
      <alignment/>
    </xf>
    <xf numFmtId="186" fontId="4" fillId="0" borderId="0" xfId="15" applyNumberFormat="1" applyFont="1" applyAlignment="1">
      <alignment horizontal="center"/>
    </xf>
    <xf numFmtId="186" fontId="4" fillId="0" borderId="2" xfId="15" applyNumberFormat="1" applyFont="1" applyBorder="1" applyAlignment="1">
      <alignment/>
    </xf>
    <xf numFmtId="186" fontId="4" fillId="0" borderId="3" xfId="15" applyNumberFormat="1" applyFont="1" applyBorder="1" applyAlignment="1">
      <alignment/>
    </xf>
    <xf numFmtId="186" fontId="6" fillId="0" borderId="0" xfId="15" applyNumberFormat="1" applyFont="1" applyAlignment="1">
      <alignment/>
    </xf>
    <xf numFmtId="186" fontId="5" fillId="0" borderId="0" xfId="15" applyNumberFormat="1" applyFont="1" applyAlignment="1">
      <alignment/>
    </xf>
    <xf numFmtId="186" fontId="4" fillId="0" borderId="4" xfId="15" applyNumberFormat="1" applyFont="1" applyBorder="1" applyAlignment="1">
      <alignment/>
    </xf>
    <xf numFmtId="186" fontId="4" fillId="0" borderId="5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86" fontId="4" fillId="0" borderId="0" xfId="15" applyNumberFormat="1" applyFont="1" applyFill="1" applyBorder="1" applyAlignment="1">
      <alignment/>
    </xf>
    <xf numFmtId="186" fontId="11" fillId="0" borderId="0" xfId="15" applyNumberFormat="1" applyFont="1" applyFill="1" applyBorder="1" applyAlignment="1">
      <alignment horizontal="center"/>
    </xf>
    <xf numFmtId="186" fontId="4" fillId="0" borderId="0" xfId="15" applyNumberFormat="1" applyFont="1" applyFill="1" applyBorder="1" applyAlignment="1">
      <alignment horizontal="center"/>
    </xf>
    <xf numFmtId="186" fontId="4" fillId="0" borderId="2" xfId="15" applyNumberFormat="1" applyFont="1" applyFill="1" applyBorder="1" applyAlignment="1">
      <alignment horizontal="center"/>
    </xf>
    <xf numFmtId="186" fontId="10" fillId="0" borderId="0" xfId="15" applyNumberFormat="1" applyFont="1" applyFill="1" applyBorder="1" applyAlignment="1">
      <alignment/>
    </xf>
    <xf numFmtId="186" fontId="4" fillId="0" borderId="0" xfId="15" applyNumberFormat="1" applyFont="1" applyFill="1" applyBorder="1" applyAlignment="1" quotePrefix="1">
      <alignment horizontal="center"/>
    </xf>
    <xf numFmtId="186" fontId="4" fillId="0" borderId="2" xfId="15" applyNumberFormat="1" applyFont="1" applyFill="1" applyBorder="1" applyAlignment="1" quotePrefix="1">
      <alignment horizontal="center"/>
    </xf>
    <xf numFmtId="186" fontId="4" fillId="0" borderId="0" xfId="15" applyNumberFormat="1" applyFont="1" applyFill="1" applyAlignment="1">
      <alignment horizontal="center"/>
    </xf>
    <xf numFmtId="186" fontId="4" fillId="0" borderId="0" xfId="15" applyNumberFormat="1" applyFont="1" applyFill="1" applyAlignment="1" quotePrefix="1">
      <alignment horizontal="center"/>
    </xf>
    <xf numFmtId="186" fontId="4" fillId="0" borderId="2" xfId="15" applyNumberFormat="1" applyFont="1" applyFill="1" applyBorder="1" applyAlignment="1">
      <alignment/>
    </xf>
    <xf numFmtId="186" fontId="4" fillId="0" borderId="6" xfId="15" applyNumberFormat="1" applyFont="1" applyFill="1" applyBorder="1" applyAlignment="1">
      <alignment/>
    </xf>
    <xf numFmtId="186" fontId="17" fillId="0" borderId="0" xfId="15" applyNumberFormat="1" applyFont="1" applyAlignment="1">
      <alignment/>
    </xf>
    <xf numFmtId="186" fontId="4" fillId="0" borderId="1" xfId="15" applyNumberFormat="1" applyFont="1" applyFill="1" applyBorder="1" applyAlignment="1">
      <alignment/>
    </xf>
    <xf numFmtId="186" fontId="4" fillId="0" borderId="7" xfId="15" applyNumberFormat="1" applyFont="1" applyFill="1" applyBorder="1" applyAlignment="1">
      <alignment/>
    </xf>
    <xf numFmtId="186" fontId="4" fillId="0" borderId="0" xfId="15" applyNumberFormat="1" applyFont="1" applyFill="1" applyAlignment="1">
      <alignment/>
    </xf>
    <xf numFmtId="186" fontId="4" fillId="0" borderId="5" xfId="15" applyNumberFormat="1" applyFont="1" applyFill="1" applyBorder="1" applyAlignment="1">
      <alignment/>
    </xf>
    <xf numFmtId="186" fontId="19" fillId="0" borderId="0" xfId="15" applyNumberFormat="1" applyFont="1" applyFill="1" applyBorder="1" applyAlignment="1">
      <alignment/>
    </xf>
    <xf numFmtId="186" fontId="4" fillId="0" borderId="8" xfId="15" applyNumberFormat="1" applyFont="1" applyFill="1" applyBorder="1" applyAlignment="1">
      <alignment horizontal="center"/>
    </xf>
    <xf numFmtId="186" fontId="4" fillId="0" borderId="9" xfId="15" applyNumberFormat="1" applyFont="1" applyFill="1" applyBorder="1" applyAlignment="1">
      <alignment horizontal="center"/>
    </xf>
    <xf numFmtId="186" fontId="4" fillId="0" borderId="10" xfId="15" applyNumberFormat="1" applyFont="1" applyFill="1" applyBorder="1" applyAlignment="1">
      <alignment horizontal="center"/>
    </xf>
    <xf numFmtId="186" fontId="4" fillId="0" borderId="11" xfId="15" applyNumberFormat="1" applyFont="1" applyFill="1" applyBorder="1" applyAlignment="1">
      <alignment horizontal="center"/>
    </xf>
    <xf numFmtId="186" fontId="9" fillId="0" borderId="0" xfId="15" applyNumberFormat="1" applyFont="1" applyFill="1" applyBorder="1" applyAlignment="1">
      <alignment/>
    </xf>
    <xf numFmtId="186" fontId="8" fillId="0" borderId="0" xfId="15" applyNumberFormat="1" applyFont="1" applyAlignment="1">
      <alignment horizontal="center"/>
    </xf>
    <xf numFmtId="186" fontId="8" fillId="0" borderId="0" xfId="15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86" fontId="4" fillId="0" borderId="3" xfId="15" applyNumberFormat="1" applyFont="1" applyFill="1" applyBorder="1" applyAlignment="1">
      <alignment/>
    </xf>
    <xf numFmtId="186" fontId="4" fillId="0" borderId="12" xfId="15" applyNumberFormat="1" applyFont="1" applyFill="1" applyBorder="1" applyAlignment="1">
      <alignment/>
    </xf>
    <xf numFmtId="186" fontId="4" fillId="0" borderId="13" xfId="15" applyNumberFormat="1" applyFont="1" applyBorder="1" applyAlignment="1">
      <alignment/>
    </xf>
    <xf numFmtId="186" fontId="4" fillId="0" borderId="0" xfId="15" applyNumberFormat="1" applyFont="1" applyFill="1" applyAlignment="1">
      <alignment horizontal="center" vertical="top"/>
    </xf>
    <xf numFmtId="186" fontId="11" fillId="0" borderId="0" xfId="15" applyNumberFormat="1" applyFont="1" applyFill="1" applyBorder="1" applyAlignment="1">
      <alignment/>
    </xf>
    <xf numFmtId="186" fontId="4" fillId="0" borderId="12" xfId="15" applyNumberFormat="1" applyFont="1" applyFill="1" applyBorder="1" applyAlignment="1" quotePrefix="1">
      <alignment horizontal="center"/>
    </xf>
    <xf numFmtId="186" fontId="4" fillId="0" borderId="6" xfId="15" applyNumberFormat="1" applyFont="1" applyFill="1" applyBorder="1" applyAlignment="1">
      <alignment horizontal="center"/>
    </xf>
    <xf numFmtId="186" fontId="4" fillId="0" borderId="7" xfId="15" applyNumberFormat="1" applyFont="1" applyBorder="1" applyAlignment="1">
      <alignment/>
    </xf>
    <xf numFmtId="186" fontId="8" fillId="0" borderId="0" xfId="15" applyNumberFormat="1" applyFont="1" applyAlignment="1">
      <alignment/>
    </xf>
    <xf numFmtId="186" fontId="12" fillId="0" borderId="0" xfId="15" applyNumberFormat="1" applyFont="1" applyAlignment="1">
      <alignment horizontal="center" vertical="top"/>
    </xf>
    <xf numFmtId="186" fontId="20" fillId="0" borderId="0" xfId="15" applyNumberFormat="1" applyFont="1" applyAlignment="1">
      <alignment horizontal="center"/>
    </xf>
    <xf numFmtId="186" fontId="6" fillId="0" borderId="0" xfId="15" applyNumberFormat="1" applyFont="1" applyFill="1" applyAlignment="1">
      <alignment horizontal="centerContinuous"/>
    </xf>
    <xf numFmtId="186" fontId="6" fillId="0" borderId="0" xfId="15" applyNumberFormat="1" applyFont="1" applyFill="1" applyAlignment="1">
      <alignment horizontal="centerContinuous" vertical="top"/>
    </xf>
    <xf numFmtId="186" fontId="8" fillId="0" borderId="0" xfId="15" applyNumberFormat="1" applyFont="1" applyFill="1" applyAlignment="1">
      <alignment horizontal="center"/>
    </xf>
    <xf numFmtId="186" fontId="8" fillId="0" borderId="0" xfId="15" applyNumberFormat="1" applyFont="1" applyFill="1" applyAlignment="1">
      <alignment horizontal="center" vertical="top"/>
    </xf>
    <xf numFmtId="43" fontId="4" fillId="0" borderId="0" xfId="15" applyNumberFormat="1" applyFont="1" applyFill="1" applyAlignment="1">
      <alignment/>
    </xf>
    <xf numFmtId="43" fontId="4" fillId="0" borderId="6" xfId="15" applyNumberFormat="1" applyFont="1" applyFill="1" applyBorder="1" applyAlignment="1">
      <alignment/>
    </xf>
    <xf numFmtId="43" fontId="6" fillId="0" borderId="0" xfId="15" applyFont="1" applyAlignment="1">
      <alignment/>
    </xf>
    <xf numFmtId="43" fontId="5" fillId="0" borderId="0" xfId="15" applyFont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Alignment="1">
      <alignment/>
    </xf>
    <xf numFmtId="43" fontId="7" fillId="0" borderId="0" xfId="15" applyFont="1" applyAlignment="1">
      <alignment/>
    </xf>
    <xf numFmtId="43" fontId="13" fillId="0" borderId="0" xfId="15" applyFont="1" applyAlignment="1">
      <alignment/>
    </xf>
    <xf numFmtId="43" fontId="4" fillId="0" borderId="6" xfId="15" applyNumberFormat="1" applyFont="1" applyFill="1" applyBorder="1" applyAlignment="1">
      <alignment horizontal="right"/>
    </xf>
    <xf numFmtId="39" fontId="4" fillId="0" borderId="6" xfId="15" applyNumberFormat="1" applyFont="1" applyFill="1" applyBorder="1" applyAlignment="1">
      <alignment horizontal="right"/>
    </xf>
    <xf numFmtId="43" fontId="4" fillId="0" borderId="0" xfId="15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186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86" fontId="4" fillId="0" borderId="14" xfId="15" applyNumberFormat="1" applyFont="1" applyFill="1" applyBorder="1" applyAlignment="1">
      <alignment horizontal="center"/>
    </xf>
    <xf numFmtId="186" fontId="4" fillId="0" borderId="15" xfId="15" applyNumberFormat="1" applyFont="1" applyFill="1" applyBorder="1" applyAlignment="1">
      <alignment horizontal="center"/>
    </xf>
    <xf numFmtId="186" fontId="4" fillId="0" borderId="16" xfId="15" applyNumberFormat="1" applyFont="1" applyFill="1" applyBorder="1" applyAlignment="1">
      <alignment horizontal="center"/>
    </xf>
    <xf numFmtId="186" fontId="17" fillId="0" borderId="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49</xdr:row>
      <xdr:rowOff>0</xdr:rowOff>
    </xdr:from>
    <xdr:to>
      <xdr:col>5</xdr:col>
      <xdr:colOff>1171575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8429625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Income Statements should be read in conjunction with the Annual Financial Report for the year ended 31 January 2002).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0</xdr:rowOff>
    </xdr:from>
    <xdr:to>
      <xdr:col>6</xdr:col>
      <xdr:colOff>476250</xdr:colOff>
      <xdr:row>58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0477500"/>
          <a:ext cx="667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Balance Sheet should be read in conjunction with the Annual Financial Report for the year ended 31 January 2002).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0</xdr:rowOff>
    </xdr:from>
    <xdr:to>
      <xdr:col>15</xdr:col>
      <xdr:colOff>771525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5725" y="5229225"/>
          <a:ext cx="896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Statements of Changes In Equity should be read in conjunction with the Annual Financial Report for the year ended 31 January 2002).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753600"/>
          <a:ext cx="551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(The Condensed Consolidated Cash Flow Statements should be read in conjunction with the Annual Financial Report for the year ended 31 January 2002).</a:t>
          </a:r>
          <a:r>
            <a:rPr lang="en-US" cap="none" sz="1200" b="1" i="0" u="none" baseline="0"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975360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1" u="none" baseline="0"/>
            <a:t>There are no comparative cumulative quarter figures as this is the first interim condensed consolidated cash flow statements prepared in accordance with MASB 26 Interim Financial Reporting.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4">
      <selection activeCell="G18" sqref="G18"/>
    </sheetView>
  </sheetViews>
  <sheetFormatPr defaultColWidth="9.140625" defaultRowHeight="12.75"/>
  <cols>
    <col min="1" max="1" width="28.421875" style="5" customWidth="1"/>
    <col min="2" max="2" width="5.140625" style="5" customWidth="1"/>
    <col min="3" max="3" width="15.57421875" style="29" customWidth="1"/>
    <col min="4" max="4" width="17.7109375" style="29" customWidth="1"/>
    <col min="5" max="5" width="15.140625" style="29" customWidth="1"/>
    <col min="6" max="6" width="17.57421875" style="29" customWidth="1"/>
    <col min="7" max="16384" width="9.140625" style="5" customWidth="1"/>
  </cols>
  <sheetData>
    <row r="1" ht="15">
      <c r="A1" s="58" t="s">
        <v>42</v>
      </c>
    </row>
    <row r="2" ht="15">
      <c r="A2" s="58"/>
    </row>
    <row r="3" ht="15">
      <c r="A3" s="59" t="s">
        <v>114</v>
      </c>
    </row>
    <row r="4" ht="13.5">
      <c r="A4" s="60" t="s">
        <v>87</v>
      </c>
    </row>
    <row r="5" ht="13.5">
      <c r="A5" s="60"/>
    </row>
    <row r="6" spans="3:9" ht="15">
      <c r="C6" s="52" t="s">
        <v>84</v>
      </c>
      <c r="D6" s="52"/>
      <c r="E6" s="53" t="s">
        <v>85</v>
      </c>
      <c r="F6" s="53"/>
      <c r="G6" s="6"/>
      <c r="I6" s="6"/>
    </row>
    <row r="7" spans="3:6" ht="13.5">
      <c r="C7" s="54" t="s">
        <v>9</v>
      </c>
      <c r="D7" s="54" t="s">
        <v>88</v>
      </c>
      <c r="E7" s="55" t="s">
        <v>9</v>
      </c>
      <c r="F7" s="55" t="s">
        <v>88</v>
      </c>
    </row>
    <row r="8" spans="3:6" ht="13.5">
      <c r="C8" s="54" t="s">
        <v>90</v>
      </c>
      <c r="D8" s="54" t="s">
        <v>89</v>
      </c>
      <c r="E8" s="55" t="s">
        <v>10</v>
      </c>
      <c r="F8" s="55" t="s">
        <v>89</v>
      </c>
    </row>
    <row r="9" spans="3:6" ht="13.5">
      <c r="C9" s="54" t="s">
        <v>115</v>
      </c>
      <c r="D9" s="54" t="s">
        <v>109</v>
      </c>
      <c r="E9" s="54" t="s">
        <v>115</v>
      </c>
      <c r="F9" s="54" t="s">
        <v>109</v>
      </c>
    </row>
    <row r="10" spans="3:6" ht="13.5">
      <c r="C10" s="54" t="s">
        <v>91</v>
      </c>
      <c r="D10" s="54" t="s">
        <v>91</v>
      </c>
      <c r="E10" s="54" t="s">
        <v>91</v>
      </c>
      <c r="F10" s="54" t="s">
        <v>91</v>
      </c>
    </row>
    <row r="11" spans="3:6" ht="13.5">
      <c r="C11" s="22"/>
      <c r="D11" s="22"/>
      <c r="E11" s="44"/>
      <c r="F11" s="44"/>
    </row>
    <row r="13" spans="1:6" ht="13.5">
      <c r="A13" s="5" t="s">
        <v>102</v>
      </c>
      <c r="C13" s="29">
        <f>-818+830</f>
        <v>12</v>
      </c>
      <c r="D13" s="29">
        <v>10932</v>
      </c>
      <c r="E13" s="29">
        <v>1014</v>
      </c>
      <c r="F13" s="29">
        <v>22451</v>
      </c>
    </row>
    <row r="15" spans="1:6" ht="13.5">
      <c r="A15" s="5" t="s">
        <v>11</v>
      </c>
      <c r="C15" s="29">
        <f>72-830</f>
        <v>-758</v>
      </c>
      <c r="D15" s="29">
        <v>-14961</v>
      </c>
      <c r="E15" s="29">
        <v>-3159</v>
      </c>
      <c r="F15" s="29">
        <v>-28450</v>
      </c>
    </row>
    <row r="17" spans="1:6" ht="13.5">
      <c r="A17" s="5" t="s">
        <v>12</v>
      </c>
      <c r="C17" s="29">
        <v>15</v>
      </c>
      <c r="D17" s="29">
        <v>379</v>
      </c>
      <c r="E17" s="29">
        <v>22</v>
      </c>
      <c r="F17" s="29">
        <v>657</v>
      </c>
    </row>
    <row r="18" spans="3:6" ht="13.5">
      <c r="C18" s="24"/>
      <c r="D18" s="24"/>
      <c r="E18" s="24"/>
      <c r="F18" s="24"/>
    </row>
    <row r="19" spans="1:6" ht="13.5">
      <c r="A19" s="5" t="s">
        <v>125</v>
      </c>
      <c r="C19" s="29">
        <f>C13+C15+C17</f>
        <v>-731</v>
      </c>
      <c r="D19" s="29">
        <f>D13+D15+D17</f>
        <v>-3650</v>
      </c>
      <c r="E19" s="29">
        <f>E13+E15+E17</f>
        <v>-2123</v>
      </c>
      <c r="F19" s="29">
        <f>F13+F15+F17</f>
        <v>-5342</v>
      </c>
    </row>
    <row r="21" spans="1:6" ht="13.5">
      <c r="A21" s="5" t="s">
        <v>103</v>
      </c>
      <c r="C21" s="29">
        <v>-7</v>
      </c>
      <c r="D21" s="29">
        <v>-776</v>
      </c>
      <c r="E21" s="29">
        <v>-1346</v>
      </c>
      <c r="F21" s="29">
        <v>-2159</v>
      </c>
    </row>
    <row r="22" spans="3:6" ht="13.5">
      <c r="C22" s="24"/>
      <c r="D22" s="24"/>
      <c r="E22" s="24"/>
      <c r="F22" s="24"/>
    </row>
    <row r="23" spans="1:6" ht="13.5">
      <c r="A23" s="5" t="s">
        <v>125</v>
      </c>
      <c r="C23" s="29">
        <f>C19+C21</f>
        <v>-738</v>
      </c>
      <c r="D23" s="29">
        <f>D19+D21</f>
        <v>-4426</v>
      </c>
      <c r="E23" s="29">
        <f>E19+E21</f>
        <v>-3469</v>
      </c>
      <c r="F23" s="29">
        <f>F19+F21</f>
        <v>-7501</v>
      </c>
    </row>
    <row r="25" spans="1:6" ht="13.5">
      <c r="A25" s="5" t="s">
        <v>13</v>
      </c>
      <c r="C25" s="29">
        <v>0</v>
      </c>
      <c r="D25" s="29">
        <v>0</v>
      </c>
      <c r="E25" s="29">
        <v>0</v>
      </c>
      <c r="F25" s="29">
        <v>0</v>
      </c>
    </row>
    <row r="26" spans="3:6" ht="13.5">
      <c r="C26" s="24"/>
      <c r="D26" s="24"/>
      <c r="E26" s="24"/>
      <c r="F26" s="24"/>
    </row>
    <row r="27" spans="1:6" ht="13.5">
      <c r="A27" s="5" t="s">
        <v>126</v>
      </c>
      <c r="C27" s="29">
        <f>C23+C25</f>
        <v>-738</v>
      </c>
      <c r="D27" s="29">
        <f>D23+D25</f>
        <v>-4426</v>
      </c>
      <c r="E27" s="29">
        <f>E23+E25</f>
        <v>-3469</v>
      </c>
      <c r="F27" s="29">
        <f>F23+F25</f>
        <v>-7501</v>
      </c>
    </row>
    <row r="29" spans="1:6" ht="13.5">
      <c r="A29" s="5" t="s">
        <v>14</v>
      </c>
      <c r="C29" s="29">
        <v>0</v>
      </c>
      <c r="E29" s="29">
        <v>0</v>
      </c>
      <c r="F29" s="29">
        <v>-8</v>
      </c>
    </row>
    <row r="30" spans="3:6" ht="13.5">
      <c r="C30" s="24"/>
      <c r="D30" s="24"/>
      <c r="E30" s="24"/>
      <c r="F30" s="24"/>
    </row>
    <row r="31" spans="1:6" ht="14.25" thickBot="1">
      <c r="A31" s="5" t="s">
        <v>127</v>
      </c>
      <c r="C31" s="41">
        <f>C27+C29</f>
        <v>-738</v>
      </c>
      <c r="D31" s="41">
        <f>D27+D29</f>
        <v>-4426</v>
      </c>
      <c r="E31" s="41">
        <f>E27+E29</f>
        <v>-3469</v>
      </c>
      <c r="F31" s="41">
        <f>F27+F29</f>
        <v>-7509</v>
      </c>
    </row>
    <row r="32" ht="14.25" thickTop="1"/>
    <row r="33" ht="13.5">
      <c r="A33" s="5" t="s">
        <v>134</v>
      </c>
    </row>
    <row r="35" spans="1:6" ht="13.5">
      <c r="A35" s="5" t="s">
        <v>135</v>
      </c>
      <c r="C35" s="29">
        <v>-738</v>
      </c>
      <c r="D35" s="29">
        <v>-4426</v>
      </c>
      <c r="E35" s="29">
        <v>-3469</v>
      </c>
      <c r="F35" s="29">
        <v>-7508</v>
      </c>
    </row>
    <row r="37" spans="1:6" ht="13.5">
      <c r="A37" s="5" t="s">
        <v>81</v>
      </c>
      <c r="C37" s="29">
        <v>0</v>
      </c>
      <c r="D37" s="29">
        <v>0</v>
      </c>
      <c r="E37" s="29">
        <v>0</v>
      </c>
      <c r="F37" s="29">
        <v>-1</v>
      </c>
    </row>
    <row r="39" spans="1:6" ht="14.25" thickBot="1">
      <c r="A39" s="5" t="s">
        <v>127</v>
      </c>
      <c r="C39" s="41">
        <f>C31+C37</f>
        <v>-738</v>
      </c>
      <c r="D39" s="41">
        <f>D31+D37</f>
        <v>-4426</v>
      </c>
      <c r="E39" s="41">
        <f>E31+E37</f>
        <v>-3469</v>
      </c>
      <c r="F39" s="41">
        <f>F35+F37</f>
        <v>-7509</v>
      </c>
    </row>
    <row r="40" ht="14.25" thickTop="1"/>
    <row r="42" spans="1:6" ht="14.25" thickBot="1">
      <c r="A42" s="5" t="s">
        <v>128</v>
      </c>
      <c r="C42" s="64" t="s">
        <v>119</v>
      </c>
      <c r="D42" s="64" t="s">
        <v>118</v>
      </c>
      <c r="E42" s="64" t="s">
        <v>116</v>
      </c>
      <c r="F42" s="65" t="s">
        <v>117</v>
      </c>
    </row>
    <row r="43" spans="3:6" ht="14.25" thickTop="1">
      <c r="C43" s="56"/>
      <c r="D43" s="56"/>
      <c r="E43" s="56"/>
      <c r="F43" s="56"/>
    </row>
    <row r="44" spans="1:6" ht="13.5">
      <c r="A44" s="5" t="s">
        <v>44</v>
      </c>
      <c r="C44" s="56"/>
      <c r="D44" s="56"/>
      <c r="E44" s="56"/>
      <c r="F44" s="56"/>
    </row>
    <row r="45" spans="1:6" ht="14.25" thickBot="1">
      <c r="A45" s="5" t="s">
        <v>15</v>
      </c>
      <c r="C45" s="57">
        <v>0</v>
      </c>
      <c r="D45" s="57">
        <v>0</v>
      </c>
      <c r="E45" s="57">
        <v>0</v>
      </c>
      <c r="F45" s="57">
        <v>0</v>
      </c>
    </row>
    <row r="46" ht="14.25" thickTop="1"/>
    <row r="50" spans="1:6" ht="15">
      <c r="A50" s="69" t="s">
        <v>43</v>
      </c>
      <c r="B50" s="69"/>
      <c r="C50" s="69"/>
      <c r="D50" s="69"/>
      <c r="E50" s="69"/>
      <c r="F50" s="69"/>
    </row>
    <row r="51" spans="1:6" ht="15">
      <c r="A51" s="69" t="s">
        <v>112</v>
      </c>
      <c r="B51" s="69"/>
      <c r="C51" s="69"/>
      <c r="D51" s="69"/>
      <c r="E51" s="69"/>
      <c r="F51" s="69"/>
    </row>
  </sheetData>
  <mergeCells count="2">
    <mergeCell ref="A50:F50"/>
    <mergeCell ref="A51:F51"/>
  </mergeCells>
  <printOptions horizontalCentered="1"/>
  <pageMargins left="0.5" right="0.4" top="0.75" bottom="0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37">
      <selection activeCell="D41" sqref="D41"/>
    </sheetView>
  </sheetViews>
  <sheetFormatPr defaultColWidth="9.140625" defaultRowHeight="12.75"/>
  <cols>
    <col min="1" max="1" width="36.421875" style="5" customWidth="1"/>
    <col min="2" max="2" width="11.8515625" style="5" customWidth="1"/>
    <col min="3" max="3" width="14.28125" style="5" customWidth="1"/>
    <col min="4" max="4" width="6.8515625" style="5" customWidth="1"/>
    <col min="5" max="5" width="15.7109375" style="5" customWidth="1"/>
    <col min="6" max="16384" width="9.140625" style="5" customWidth="1"/>
  </cols>
  <sheetData>
    <row r="1" ht="15">
      <c r="A1" s="58" t="s">
        <v>42</v>
      </c>
    </row>
    <row r="2" ht="15">
      <c r="A2" s="10"/>
    </row>
    <row r="3" ht="15">
      <c r="A3" s="11" t="s">
        <v>16</v>
      </c>
    </row>
    <row r="4" ht="13.5">
      <c r="A4" s="5" t="s">
        <v>87</v>
      </c>
    </row>
    <row r="5" spans="3:5" ht="13.5">
      <c r="C5" s="39" t="s">
        <v>48</v>
      </c>
      <c r="D5" s="39"/>
      <c r="E5" s="37" t="s">
        <v>17</v>
      </c>
    </row>
    <row r="6" spans="3:5" ht="13.5">
      <c r="C6" s="39" t="s">
        <v>18</v>
      </c>
      <c r="D6" s="39"/>
      <c r="E6" s="37" t="s">
        <v>19</v>
      </c>
    </row>
    <row r="7" spans="3:5" ht="13.5">
      <c r="C7" s="39" t="s">
        <v>86</v>
      </c>
      <c r="D7" s="39"/>
      <c r="E7" s="37" t="s">
        <v>93</v>
      </c>
    </row>
    <row r="8" spans="3:5" ht="13.5">
      <c r="C8" s="39" t="s">
        <v>90</v>
      </c>
      <c r="D8" s="39"/>
      <c r="E8" s="37" t="s">
        <v>62</v>
      </c>
    </row>
    <row r="9" spans="3:5" ht="13.5">
      <c r="C9" s="39" t="s">
        <v>115</v>
      </c>
      <c r="D9" s="39"/>
      <c r="E9" s="40" t="s">
        <v>109</v>
      </c>
    </row>
    <row r="10" spans="3:5" ht="13.5">
      <c r="C10" s="39" t="s">
        <v>91</v>
      </c>
      <c r="D10" s="3"/>
      <c r="E10" s="37" t="s">
        <v>91</v>
      </c>
    </row>
    <row r="11" ht="15">
      <c r="A11" s="10" t="s">
        <v>46</v>
      </c>
    </row>
    <row r="12" spans="1:5" ht="13.5">
      <c r="A12" s="60" t="s">
        <v>104</v>
      </c>
      <c r="C12" s="5">
        <v>910</v>
      </c>
      <c r="E12" s="5">
        <v>922</v>
      </c>
    </row>
    <row r="13" spans="1:5" ht="13.5">
      <c r="A13" s="60" t="s">
        <v>140</v>
      </c>
      <c r="C13" s="5">
        <v>174</v>
      </c>
      <c r="E13" s="5">
        <v>174</v>
      </c>
    </row>
    <row r="14" spans="1:5" ht="13.5">
      <c r="A14" s="60" t="s">
        <v>38</v>
      </c>
      <c r="C14" s="5">
        <v>150</v>
      </c>
      <c r="E14" s="5">
        <v>150</v>
      </c>
    </row>
    <row r="15" ht="13.5">
      <c r="A15" s="60"/>
    </row>
    <row r="16" spans="1:5" ht="13.5">
      <c r="A16" s="60"/>
      <c r="C16" s="12">
        <f>SUM(C12:C15)</f>
        <v>1234</v>
      </c>
      <c r="E16" s="12">
        <f>SUM(E12:E15)</f>
        <v>1246</v>
      </c>
    </row>
    <row r="17" ht="13.5">
      <c r="A17" s="60"/>
    </row>
    <row r="18" ht="15">
      <c r="A18" s="10" t="s">
        <v>76</v>
      </c>
    </row>
    <row r="19" spans="1:5" ht="13.5">
      <c r="A19" s="60" t="s">
        <v>105</v>
      </c>
      <c r="C19" s="13">
        <v>3335</v>
      </c>
      <c r="E19" s="13">
        <v>3335</v>
      </c>
    </row>
    <row r="20" spans="1:5" ht="13.5">
      <c r="A20" s="60" t="s">
        <v>47</v>
      </c>
      <c r="C20" s="2">
        <f>53634+7</f>
        <v>53641</v>
      </c>
      <c r="E20" s="2">
        <v>54541</v>
      </c>
    </row>
    <row r="21" spans="1:5" ht="13.5">
      <c r="A21" s="60" t="s">
        <v>49</v>
      </c>
      <c r="C21" s="2">
        <v>545</v>
      </c>
      <c r="E21" s="2">
        <v>545</v>
      </c>
    </row>
    <row r="22" spans="1:5" ht="13.5">
      <c r="A22" s="60" t="s">
        <v>50</v>
      </c>
      <c r="C22" s="27">
        <v>3134</v>
      </c>
      <c r="E22" s="27">
        <v>6134</v>
      </c>
    </row>
    <row r="23" spans="1:5" ht="13.5">
      <c r="A23" s="60" t="s">
        <v>51</v>
      </c>
      <c r="C23" s="27">
        <f>1613-289</f>
        <v>1324</v>
      </c>
      <c r="E23" s="27">
        <v>831</v>
      </c>
    </row>
    <row r="24" spans="1:5" ht="13.5">
      <c r="A24" s="60" t="s">
        <v>7</v>
      </c>
      <c r="C24" s="27">
        <v>254</v>
      </c>
      <c r="E24" s="27">
        <v>254</v>
      </c>
    </row>
    <row r="25" spans="1:5" ht="13.5">
      <c r="A25" s="60" t="s">
        <v>52</v>
      </c>
      <c r="C25" s="27">
        <v>405</v>
      </c>
      <c r="E25" s="27">
        <v>1694</v>
      </c>
    </row>
    <row r="26" spans="1:5" ht="13.5">
      <c r="A26" s="60" t="s">
        <v>53</v>
      </c>
      <c r="C26" s="27">
        <v>726</v>
      </c>
      <c r="E26" s="27">
        <v>916</v>
      </c>
    </row>
    <row r="27" spans="1:5" ht="13.5">
      <c r="A27" s="60"/>
      <c r="C27" s="28">
        <f>SUM(C19:C26)</f>
        <v>63364</v>
      </c>
      <c r="E27" s="28">
        <f>SUM(E19:E26)</f>
        <v>68250</v>
      </c>
    </row>
    <row r="28" spans="1:3" ht="13.5">
      <c r="A28" s="61"/>
      <c r="C28" s="29"/>
    </row>
    <row r="29" spans="1:3" ht="15">
      <c r="A29" s="58" t="s">
        <v>54</v>
      </c>
      <c r="C29" s="29"/>
    </row>
    <row r="30" spans="1:5" ht="13.5">
      <c r="A30" s="60" t="s">
        <v>55</v>
      </c>
      <c r="C30" s="30">
        <v>8163</v>
      </c>
      <c r="E30" s="30">
        <v>10086</v>
      </c>
    </row>
    <row r="31" spans="1:5" ht="13.5">
      <c r="A31" s="60" t="s">
        <v>56</v>
      </c>
      <c r="C31" s="27">
        <v>489</v>
      </c>
      <c r="E31" s="27">
        <v>489</v>
      </c>
    </row>
    <row r="32" spans="1:5" ht="13.5">
      <c r="A32" s="60" t="s">
        <v>57</v>
      </c>
      <c r="C32" s="27">
        <v>4715</v>
      </c>
      <c r="E32" s="27">
        <v>3410</v>
      </c>
    </row>
    <row r="33" spans="1:5" ht="13.5">
      <c r="A33" s="60" t="s">
        <v>58</v>
      </c>
      <c r="C33" s="27">
        <v>0</v>
      </c>
      <c r="E33" s="27">
        <v>0</v>
      </c>
    </row>
    <row r="34" spans="1:5" ht="13.5">
      <c r="A34" s="60" t="s">
        <v>73</v>
      </c>
      <c r="C34" s="27">
        <v>8899</v>
      </c>
      <c r="E34" s="27">
        <v>11615</v>
      </c>
    </row>
    <row r="35" spans="1:5" ht="13.5">
      <c r="A35" s="60" t="s">
        <v>107</v>
      </c>
      <c r="C35" s="27">
        <v>12298</v>
      </c>
      <c r="E35" s="27">
        <v>10774</v>
      </c>
    </row>
    <row r="36" spans="1:5" ht="13.5">
      <c r="A36" s="60" t="s">
        <v>111</v>
      </c>
      <c r="C36" s="27">
        <v>468</v>
      </c>
      <c r="E36" s="27">
        <v>36</v>
      </c>
    </row>
    <row r="37" spans="1:5" ht="13.5">
      <c r="A37" s="60" t="s">
        <v>92</v>
      </c>
      <c r="C37" s="27">
        <v>0</v>
      </c>
      <c r="E37" s="27">
        <v>0</v>
      </c>
    </row>
    <row r="38" spans="1:5" ht="13.5">
      <c r="A38" s="60"/>
      <c r="C38" s="28">
        <f>SUM(C30:C37)</f>
        <v>35032</v>
      </c>
      <c r="E38" s="28">
        <f>SUM(E30:E37)</f>
        <v>36410</v>
      </c>
    </row>
    <row r="39" spans="1:5" ht="13.5">
      <c r="A39" s="60"/>
      <c r="C39" s="15"/>
      <c r="E39" s="14"/>
    </row>
    <row r="40" spans="1:5" ht="15">
      <c r="A40" s="58" t="s">
        <v>59</v>
      </c>
      <c r="C40" s="5">
        <f>C27-C38</f>
        <v>28332</v>
      </c>
      <c r="E40" s="5">
        <f>E27-E38</f>
        <v>31840</v>
      </c>
    </row>
    <row r="41" ht="13.5">
      <c r="A41" s="60"/>
    </row>
    <row r="42" spans="1:5" ht="14.25" thickBot="1">
      <c r="A42" s="60"/>
      <c r="C42" s="9">
        <f>C16+C40</f>
        <v>29566</v>
      </c>
      <c r="E42" s="9">
        <f>E16+E40</f>
        <v>33086</v>
      </c>
    </row>
    <row r="43" ht="14.25" thickTop="1">
      <c r="A43" s="60"/>
    </row>
    <row r="44" ht="15">
      <c r="A44" s="58" t="s">
        <v>60</v>
      </c>
    </row>
    <row r="45" ht="13.5">
      <c r="A45" s="60"/>
    </row>
    <row r="46" spans="1:5" ht="13.5">
      <c r="A46" s="60" t="s">
        <v>79</v>
      </c>
      <c r="C46" s="5">
        <v>66000</v>
      </c>
      <c r="E46" s="5">
        <v>66000</v>
      </c>
    </row>
    <row r="47" spans="1:5" ht="13.5">
      <c r="A47" s="60" t="s">
        <v>94</v>
      </c>
      <c r="C47" s="8">
        <v>-41417</v>
      </c>
      <c r="E47" s="8">
        <v>-37948</v>
      </c>
    </row>
    <row r="48" spans="1:5" ht="13.5">
      <c r="A48" s="60"/>
      <c r="C48" s="5">
        <f>SUM(C46:C47)</f>
        <v>24583</v>
      </c>
      <c r="E48" s="5">
        <f>SUM(E46:E47)</f>
        <v>28052</v>
      </c>
    </row>
    <row r="49" spans="1:5" ht="13.5">
      <c r="A49" s="60" t="s">
        <v>81</v>
      </c>
      <c r="C49" s="5">
        <v>348</v>
      </c>
      <c r="E49" s="5">
        <v>348</v>
      </c>
    </row>
    <row r="50" spans="1:5" ht="13.5">
      <c r="A50" s="60" t="s">
        <v>139</v>
      </c>
      <c r="C50" s="12">
        <f>C48+C49</f>
        <v>24931</v>
      </c>
      <c r="E50" s="12">
        <f>E48+E49</f>
        <v>28400</v>
      </c>
    </row>
    <row r="51" ht="13.5">
      <c r="A51" s="60"/>
    </row>
    <row r="52" ht="13.5">
      <c r="A52" s="60" t="s">
        <v>61</v>
      </c>
    </row>
    <row r="53" spans="1:5" ht="13.5">
      <c r="A53" s="60" t="s">
        <v>58</v>
      </c>
      <c r="C53" s="13">
        <v>0</v>
      </c>
      <c r="E53" s="13">
        <v>0</v>
      </c>
    </row>
    <row r="54" spans="1:5" ht="13.5">
      <c r="A54" s="60" t="s">
        <v>73</v>
      </c>
      <c r="C54" s="2">
        <v>4635</v>
      </c>
      <c r="E54" s="2">
        <v>4686</v>
      </c>
    </row>
    <row r="55" spans="1:5" ht="13.5">
      <c r="A55" s="60"/>
      <c r="C55" s="48">
        <f>SUM(C53:C54)</f>
        <v>4635</v>
      </c>
      <c r="E55" s="48">
        <f>SUM(E53:E54)</f>
        <v>4686</v>
      </c>
    </row>
    <row r="56" ht="13.5">
      <c r="A56" s="60"/>
    </row>
    <row r="57" spans="1:5" ht="14.25" thickBot="1">
      <c r="A57" s="60"/>
      <c r="C57" s="9">
        <f>C50+C55</f>
        <v>29566</v>
      </c>
      <c r="E57" s="9">
        <f>E50+E55</f>
        <v>33086</v>
      </c>
    </row>
    <row r="58" spans="1:5" ht="41.25" thickTop="1">
      <c r="A58" s="68" t="s">
        <v>136</v>
      </c>
      <c r="C58" s="66">
        <f>C48/C46</f>
        <v>0.37246969696969695</v>
      </c>
      <c r="E58" s="66">
        <f>E48/E46</f>
        <v>0.42503030303030304</v>
      </c>
    </row>
    <row r="59" spans="1:5" s="67" customFormat="1" ht="15">
      <c r="A59" s="70" t="s">
        <v>45</v>
      </c>
      <c r="B59" s="70"/>
      <c r="C59" s="70"/>
      <c r="D59" s="70"/>
      <c r="E59" s="70"/>
    </row>
    <row r="60" spans="1:5" s="67" customFormat="1" ht="15">
      <c r="A60" s="70" t="s">
        <v>112</v>
      </c>
      <c r="B60" s="70"/>
      <c r="C60" s="70"/>
      <c r="D60" s="70"/>
      <c r="E60" s="70"/>
    </row>
  </sheetData>
  <mergeCells count="2">
    <mergeCell ref="A59:E59"/>
    <mergeCell ref="A60:E60"/>
  </mergeCells>
  <printOptions horizontalCentered="1"/>
  <pageMargins left="0.5" right="0.25" top="0.5" bottom="0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workbookViewId="0" topLeftCell="A1">
      <selection activeCell="L14" sqref="L14"/>
    </sheetView>
  </sheetViews>
  <sheetFormatPr defaultColWidth="9.140625" defaultRowHeight="12.75"/>
  <cols>
    <col min="1" max="1" width="3.421875" style="15" customWidth="1"/>
    <col min="2" max="2" width="3.140625" style="15" customWidth="1"/>
    <col min="3" max="3" width="0.9921875" style="15" customWidth="1"/>
    <col min="4" max="4" width="20.8515625" style="15" customWidth="1"/>
    <col min="5" max="5" width="6.28125" style="15" customWidth="1"/>
    <col min="6" max="6" width="14.28125" style="15" customWidth="1"/>
    <col min="7" max="7" width="3.00390625" style="15" customWidth="1"/>
    <col min="8" max="8" width="14.28125" style="15" customWidth="1"/>
    <col min="9" max="9" width="3.00390625" style="15" customWidth="1"/>
    <col min="10" max="10" width="14.28125" style="15" customWidth="1"/>
    <col min="11" max="11" width="3.00390625" style="15" customWidth="1"/>
    <col min="12" max="12" width="17.28125" style="15" customWidth="1"/>
    <col min="13" max="13" width="3.00390625" style="15" customWidth="1"/>
    <col min="14" max="14" width="14.28125" style="15" customWidth="1"/>
    <col min="15" max="15" width="3.00390625" style="15" customWidth="1"/>
    <col min="16" max="16" width="14.421875" style="15" customWidth="1"/>
    <col min="17" max="17" width="17.00390625" style="15" bestFit="1" customWidth="1"/>
    <col min="18" max="18" width="15.8515625" style="15" bestFit="1" customWidth="1"/>
    <col min="19" max="16384" width="9.140625" style="15" customWidth="1"/>
  </cols>
  <sheetData>
    <row r="1" ht="15">
      <c r="A1" s="58" t="s">
        <v>42</v>
      </c>
    </row>
    <row r="2" ht="15">
      <c r="A2" s="4"/>
    </row>
    <row r="3" ht="15">
      <c r="A3" s="11" t="s">
        <v>120</v>
      </c>
    </row>
    <row r="4" ht="12.75" customHeight="1">
      <c r="A4" s="5" t="s">
        <v>87</v>
      </c>
    </row>
    <row r="5" spans="8:18" ht="13.5">
      <c r="H5" s="16"/>
      <c r="I5" s="16"/>
      <c r="J5" s="16"/>
      <c r="K5" s="16"/>
      <c r="L5" s="16"/>
      <c r="Q5" s="17"/>
      <c r="R5" s="17"/>
    </row>
    <row r="6" spans="6:18" ht="15.75">
      <c r="F6" s="74" t="s">
        <v>133</v>
      </c>
      <c r="G6" s="74"/>
      <c r="H6" s="74"/>
      <c r="I6" s="74"/>
      <c r="J6" s="74"/>
      <c r="K6" s="74"/>
      <c r="L6" s="74"/>
      <c r="Q6" s="17"/>
      <c r="R6" s="17"/>
    </row>
    <row r="7" spans="8:18" ht="14.25" thickBot="1">
      <c r="H7" s="16"/>
      <c r="I7" s="16"/>
      <c r="J7" s="16"/>
      <c r="K7" s="16"/>
      <c r="L7" s="16"/>
      <c r="Q7" s="17"/>
      <c r="R7" s="17"/>
    </row>
    <row r="8" spans="1:18" ht="17.25" thickBot="1" thickTop="1">
      <c r="A8" s="31"/>
      <c r="H8" s="71" t="s">
        <v>20</v>
      </c>
      <c r="I8" s="72"/>
      <c r="J8" s="73"/>
      <c r="K8" s="16"/>
      <c r="L8" s="35" t="s">
        <v>21</v>
      </c>
      <c r="P8" s="47"/>
      <c r="Q8" s="17"/>
      <c r="R8" s="17"/>
    </row>
    <row r="9" spans="6:18" ht="15" thickBot="1" thickTop="1">
      <c r="F9" s="47"/>
      <c r="G9" s="17"/>
      <c r="H9" s="33"/>
      <c r="I9" s="17"/>
      <c r="J9" s="33"/>
      <c r="K9" s="17"/>
      <c r="L9" s="32" t="s">
        <v>101</v>
      </c>
      <c r="M9" s="17"/>
      <c r="N9" s="17"/>
      <c r="O9" s="17"/>
      <c r="P9" s="33" t="s">
        <v>78</v>
      </c>
      <c r="Q9" s="17"/>
      <c r="R9" s="17"/>
    </row>
    <row r="10" spans="6:18" ht="14.25" thickTop="1">
      <c r="F10" s="33" t="s">
        <v>82</v>
      </c>
      <c r="G10" s="17"/>
      <c r="H10" s="33" t="s">
        <v>22</v>
      </c>
      <c r="I10" s="17"/>
      <c r="J10" s="33" t="s">
        <v>64</v>
      </c>
      <c r="K10" s="17"/>
      <c r="L10" s="33" t="s">
        <v>74</v>
      </c>
      <c r="M10" s="17"/>
      <c r="N10" s="32" t="s">
        <v>137</v>
      </c>
      <c r="O10" s="17"/>
      <c r="P10" s="33" t="s">
        <v>67</v>
      </c>
      <c r="Q10" s="17"/>
      <c r="R10" s="17"/>
    </row>
    <row r="11" spans="1:18" ht="13.5">
      <c r="A11" s="62" t="s">
        <v>121</v>
      </c>
      <c r="B11" s="45"/>
      <c r="C11" s="45"/>
      <c r="D11" s="45"/>
      <c r="F11" s="33" t="s">
        <v>83</v>
      </c>
      <c r="G11" s="17"/>
      <c r="H11" s="33" t="s">
        <v>63</v>
      </c>
      <c r="I11" s="17"/>
      <c r="J11" s="33" t="s">
        <v>65</v>
      </c>
      <c r="K11" s="17"/>
      <c r="L11" s="33" t="s">
        <v>66</v>
      </c>
      <c r="M11" s="17"/>
      <c r="N11" s="33" t="s">
        <v>138</v>
      </c>
      <c r="O11" s="17"/>
      <c r="P11" s="33" t="s">
        <v>68</v>
      </c>
      <c r="Q11" s="17"/>
      <c r="R11" s="17"/>
    </row>
    <row r="12" spans="1:16" ht="14.25" thickBot="1">
      <c r="A12" s="19"/>
      <c r="E12" s="17"/>
      <c r="F12" s="34" t="s">
        <v>91</v>
      </c>
      <c r="G12" s="17"/>
      <c r="H12" s="34" t="s">
        <v>91</v>
      </c>
      <c r="I12" s="17"/>
      <c r="J12" s="34" t="s">
        <v>91</v>
      </c>
      <c r="K12" s="17"/>
      <c r="L12" s="34" t="s">
        <v>91</v>
      </c>
      <c r="M12" s="17"/>
      <c r="N12" s="34" t="s">
        <v>91</v>
      </c>
      <c r="O12" s="17"/>
      <c r="P12" s="34" t="s">
        <v>91</v>
      </c>
    </row>
    <row r="13" spans="6:16" ht="14.25" thickTop="1">
      <c r="F13" s="17"/>
      <c r="G13" s="17"/>
      <c r="L13" s="17"/>
      <c r="M13" s="17"/>
      <c r="N13" s="17"/>
      <c r="O13" s="17"/>
      <c r="P13" s="17"/>
    </row>
    <row r="14" spans="1:16" ht="13.5">
      <c r="A14" s="15" t="s">
        <v>110</v>
      </c>
      <c r="F14" s="15">
        <v>66000</v>
      </c>
      <c r="H14" s="15">
        <v>18783</v>
      </c>
      <c r="J14" s="15">
        <v>7373</v>
      </c>
      <c r="L14" s="15">
        <v>-56597</v>
      </c>
      <c r="N14" s="15">
        <v>349</v>
      </c>
      <c r="P14" s="20">
        <f>F14+H14+J14+L14+N14</f>
        <v>35908</v>
      </c>
    </row>
    <row r="15" ht="13.5" customHeight="1">
      <c r="P15" s="20"/>
    </row>
    <row r="16" spans="1:16" ht="13.5" hidden="1">
      <c r="A16" s="15" t="s">
        <v>23</v>
      </c>
      <c r="F16" s="22"/>
      <c r="G16" s="20"/>
      <c r="H16" s="22"/>
      <c r="I16" s="20"/>
      <c r="J16" s="22"/>
      <c r="L16" s="17"/>
      <c r="P16" s="20"/>
    </row>
    <row r="17" spans="1:16" ht="13.5">
      <c r="A17" s="15" t="s">
        <v>8</v>
      </c>
      <c r="F17" s="22">
        <v>0</v>
      </c>
      <c r="G17" s="20"/>
      <c r="H17" s="22">
        <v>0</v>
      </c>
      <c r="I17" s="20"/>
      <c r="J17" s="22">
        <v>0</v>
      </c>
      <c r="K17" s="20"/>
      <c r="L17" s="15">
        <v>-7507</v>
      </c>
      <c r="N17" s="15">
        <v>-1</v>
      </c>
      <c r="P17" s="20">
        <f>F17+H17+J17+L17+N17</f>
        <v>-7508</v>
      </c>
    </row>
    <row r="18" spans="5:16" ht="13.5">
      <c r="E18" s="23"/>
      <c r="F18" s="21"/>
      <c r="G18" s="21"/>
      <c r="H18" s="21"/>
      <c r="I18" s="21"/>
      <c r="J18" s="18"/>
      <c r="K18" s="21"/>
      <c r="L18" s="24"/>
      <c r="M18" s="24"/>
      <c r="N18" s="24"/>
      <c r="O18" s="24"/>
      <c r="P18" s="21"/>
    </row>
    <row r="19" spans="5:11" ht="7.5" customHeight="1">
      <c r="E19" s="22"/>
      <c r="F19" s="20"/>
      <c r="G19" s="20"/>
      <c r="H19" s="20"/>
      <c r="I19" s="20"/>
      <c r="J19" s="20"/>
      <c r="K19" s="20"/>
    </row>
    <row r="20" spans="1:16" ht="13.5">
      <c r="A20" s="15" t="s">
        <v>130</v>
      </c>
      <c r="E20" s="22"/>
      <c r="F20" s="15">
        <f>F14+F17</f>
        <v>66000</v>
      </c>
      <c r="H20" s="15">
        <f aca="true" t="shared" si="0" ref="H20:P20">H14+H17</f>
        <v>18783</v>
      </c>
      <c r="J20" s="15">
        <f t="shared" si="0"/>
        <v>7373</v>
      </c>
      <c r="L20" s="15">
        <f t="shared" si="0"/>
        <v>-64104</v>
      </c>
      <c r="N20" s="15">
        <f t="shared" si="0"/>
        <v>348</v>
      </c>
      <c r="P20" s="15">
        <f t="shared" si="0"/>
        <v>28400</v>
      </c>
    </row>
    <row r="21" spans="5:16" ht="13.5">
      <c r="E21" s="22"/>
      <c r="P21" s="20"/>
    </row>
    <row r="22" spans="1:16" ht="13.5">
      <c r="A22" s="15" t="s">
        <v>129</v>
      </c>
      <c r="E22" s="22"/>
      <c r="J22" s="15">
        <v>-7373</v>
      </c>
      <c r="L22" s="15">
        <v>7373</v>
      </c>
      <c r="P22" s="20">
        <f>F22+H22+J22+L22+N22</f>
        <v>0</v>
      </c>
    </row>
    <row r="23" spans="5:16" ht="13.5"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1"/>
    </row>
    <row r="24" spans="5:16" ht="6.75" customHeight="1">
      <c r="E24" s="22"/>
      <c r="P24" s="20"/>
    </row>
    <row r="25" spans="1:16" ht="13.5">
      <c r="A25" s="15" t="s">
        <v>131</v>
      </c>
      <c r="E25" s="22"/>
      <c r="F25" s="15">
        <f>F20+F22</f>
        <v>66000</v>
      </c>
      <c r="H25" s="15">
        <f>H20+H22</f>
        <v>18783</v>
      </c>
      <c r="J25" s="15">
        <f>J20+J22</f>
        <v>0</v>
      </c>
      <c r="L25" s="15">
        <f>L20+L22</f>
        <v>-56731</v>
      </c>
      <c r="N25" s="15">
        <f>N20+N22</f>
        <v>348</v>
      </c>
      <c r="P25" s="15">
        <f>P20+P22</f>
        <v>28400</v>
      </c>
    </row>
    <row r="26" spans="5:16" ht="13.5">
      <c r="E26" s="22"/>
      <c r="P26" s="20"/>
    </row>
    <row r="27" spans="1:16" ht="13.5">
      <c r="A27" s="15" t="s">
        <v>95</v>
      </c>
      <c r="E27" s="22"/>
      <c r="F27" s="15">
        <v>0</v>
      </c>
      <c r="H27" s="15">
        <v>0</v>
      </c>
      <c r="J27" s="15">
        <v>0</v>
      </c>
      <c r="L27" s="15">
        <v>-3469</v>
      </c>
      <c r="P27" s="20">
        <f>F27+H27+J27+L27+N27</f>
        <v>-3469</v>
      </c>
    </row>
    <row r="28" spans="5:16" ht="13.5">
      <c r="E28" s="22"/>
      <c r="P28" s="20"/>
    </row>
    <row r="29" spans="5:16" ht="7.5" customHeight="1">
      <c r="E29" s="2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/>
    </row>
    <row r="30" spans="1:16" ht="13.5">
      <c r="A30" s="15" t="s">
        <v>132</v>
      </c>
      <c r="E30" s="22"/>
      <c r="F30" s="15">
        <f>F25+F27</f>
        <v>66000</v>
      </c>
      <c r="H30" s="15">
        <f>H25+H27</f>
        <v>18783</v>
      </c>
      <c r="J30" s="15">
        <f>J25+J27</f>
        <v>0</v>
      </c>
      <c r="L30" s="15">
        <f>L25+L27</f>
        <v>-60200</v>
      </c>
      <c r="N30" s="15">
        <f>N25+N27</f>
        <v>348</v>
      </c>
      <c r="P30" s="15">
        <f>P25+P27</f>
        <v>24931</v>
      </c>
    </row>
    <row r="31" spans="5:16" ht="10.5" customHeight="1" thickBot="1">
      <c r="E31" s="2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ht="14.25" thickTop="1">
      <c r="E32" s="22"/>
    </row>
    <row r="35" spans="1:16" s="36" customFormat="1" ht="15">
      <c r="A35" s="70" t="s">
        <v>113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ht="13.5">
      <c r="A36" s="1"/>
    </row>
  </sheetData>
  <mergeCells count="3">
    <mergeCell ref="H8:J8"/>
    <mergeCell ref="A35:P35"/>
    <mergeCell ref="F6:L6"/>
  </mergeCells>
  <printOptions horizontalCentered="1"/>
  <pageMargins left="0" right="0" top="0.75" bottom="0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workbookViewId="0" topLeftCell="A1">
      <selection activeCell="E42" sqref="E42"/>
    </sheetView>
  </sheetViews>
  <sheetFormatPr defaultColWidth="9.140625" defaultRowHeight="12.75"/>
  <cols>
    <col min="1" max="1" width="3.28125" style="5" customWidth="1"/>
    <col min="2" max="2" width="54.140625" style="5" customWidth="1"/>
    <col min="3" max="3" width="8.57421875" style="5" customWidth="1"/>
    <col min="4" max="4" width="3.57421875" style="5" customWidth="1"/>
    <col min="5" max="5" width="10.8515625" style="5" customWidth="1"/>
    <col min="6" max="6" width="3.57421875" style="5" customWidth="1"/>
    <col min="7" max="7" width="3.8515625" style="5" customWidth="1"/>
    <col min="8" max="8" width="9.28125" style="5" customWidth="1"/>
    <col min="9" max="9" width="3.57421875" style="5" customWidth="1"/>
    <col min="10" max="10" width="9.140625" style="5" customWidth="1"/>
    <col min="11" max="11" width="10.00390625" style="5" bestFit="1" customWidth="1"/>
    <col min="12" max="16384" width="9.140625" style="5" customWidth="1"/>
  </cols>
  <sheetData>
    <row r="1" ht="15.75">
      <c r="A1" s="63" t="s">
        <v>6</v>
      </c>
    </row>
    <row r="2" ht="8.25" customHeight="1">
      <c r="A2" s="4"/>
    </row>
    <row r="3" ht="15">
      <c r="A3" s="11" t="s">
        <v>24</v>
      </c>
    </row>
    <row r="4" spans="1:9" ht="16.5">
      <c r="A4" s="4" t="s">
        <v>122</v>
      </c>
      <c r="B4" s="26"/>
      <c r="D4" s="49"/>
      <c r="E4" s="50" t="s">
        <v>77</v>
      </c>
      <c r="F4" s="49"/>
      <c r="G4" s="49"/>
      <c r="H4" s="50" t="s">
        <v>77</v>
      </c>
      <c r="I4" s="49"/>
    </row>
    <row r="5" spans="1:9" ht="14.25">
      <c r="A5" s="5" t="s">
        <v>87</v>
      </c>
      <c r="D5" s="49"/>
      <c r="E5" s="38" t="s">
        <v>9</v>
      </c>
      <c r="F5" s="50"/>
      <c r="G5" s="49"/>
      <c r="H5" s="38" t="s">
        <v>88</v>
      </c>
      <c r="I5" s="49"/>
    </row>
    <row r="6" spans="4:9" ht="14.25">
      <c r="D6" s="49"/>
      <c r="E6" s="38" t="s">
        <v>69</v>
      </c>
      <c r="F6" s="49"/>
      <c r="G6" s="50"/>
      <c r="H6" s="38" t="s">
        <v>69</v>
      </c>
      <c r="I6" s="49"/>
    </row>
    <row r="7" spans="4:9" ht="13.5">
      <c r="D7" s="49"/>
      <c r="E7" s="38" t="s">
        <v>115</v>
      </c>
      <c r="F7" s="49"/>
      <c r="G7" s="38"/>
      <c r="H7" s="38" t="s">
        <v>109</v>
      </c>
      <c r="I7" s="49"/>
    </row>
    <row r="8" spans="4:9" ht="15.75">
      <c r="D8" s="49"/>
      <c r="E8" s="51" t="s">
        <v>91</v>
      </c>
      <c r="F8" s="49"/>
      <c r="G8" s="38"/>
      <c r="H8" s="51" t="s">
        <v>91</v>
      </c>
      <c r="I8" s="49"/>
    </row>
    <row r="9" spans="1:8" ht="13.5">
      <c r="A9" s="5" t="s">
        <v>25</v>
      </c>
      <c r="E9" s="7"/>
      <c r="H9" s="7"/>
    </row>
    <row r="11" spans="1:8" ht="13.5">
      <c r="A11" s="5" t="s">
        <v>96</v>
      </c>
      <c r="E11" s="5">
        <v>-3469</v>
      </c>
      <c r="H11" s="5">
        <v>-7501</v>
      </c>
    </row>
    <row r="12" ht="13.5">
      <c r="A12" s="5" t="s">
        <v>26</v>
      </c>
    </row>
    <row r="13" spans="2:8" ht="13.5">
      <c r="B13" s="5" t="s">
        <v>27</v>
      </c>
      <c r="E13" s="5">
        <v>189</v>
      </c>
      <c r="H13" s="5">
        <v>3965</v>
      </c>
    </row>
    <row r="14" spans="2:8" ht="13.5">
      <c r="B14" s="5" t="s">
        <v>28</v>
      </c>
      <c r="E14" s="5">
        <f>355+465+99+418</f>
        <v>1337</v>
      </c>
      <c r="H14" s="5">
        <v>2136</v>
      </c>
    </row>
    <row r="15" spans="2:8" ht="13.5">
      <c r="B15" s="5" t="s">
        <v>29</v>
      </c>
      <c r="E15" s="5">
        <v>0</v>
      </c>
      <c r="H15" s="5">
        <v>-171</v>
      </c>
    </row>
    <row r="16" spans="5:8" ht="13.5">
      <c r="E16" s="8"/>
      <c r="H16" s="8"/>
    </row>
    <row r="17" spans="1:8" ht="13.5">
      <c r="A17" s="5" t="s">
        <v>97</v>
      </c>
      <c r="E17" s="5">
        <f>SUM(E11:E15)</f>
        <v>-1943</v>
      </c>
      <c r="H17" s="5">
        <f>SUM(H11:H15)</f>
        <v>-1571</v>
      </c>
    </row>
    <row r="18" spans="1:8" ht="13.5">
      <c r="A18" s="5" t="s">
        <v>30</v>
      </c>
      <c r="E18" s="29"/>
      <c r="H18" s="29"/>
    </row>
    <row r="19" spans="2:8" ht="13.5">
      <c r="B19" s="5" t="s">
        <v>31</v>
      </c>
      <c r="E19" s="29">
        <v>3407</v>
      </c>
      <c r="H19" s="29">
        <v>8539</v>
      </c>
    </row>
    <row r="20" spans="2:8" ht="13.5">
      <c r="B20" s="5" t="s">
        <v>32</v>
      </c>
      <c r="E20" s="29">
        <v>-186</v>
      </c>
      <c r="H20" s="29">
        <v>-3638</v>
      </c>
    </row>
    <row r="21" spans="5:8" ht="13.5">
      <c r="E21" s="24"/>
      <c r="H21" s="24"/>
    </row>
    <row r="22" spans="1:8" ht="13.5">
      <c r="A22" s="5" t="s">
        <v>4</v>
      </c>
      <c r="E22" s="5">
        <f>SUM(E17:E21)</f>
        <v>1278</v>
      </c>
      <c r="H22" s="5">
        <f>SUM(H17:H21)</f>
        <v>3330</v>
      </c>
    </row>
    <row r="24" spans="1:8" ht="13.5">
      <c r="A24" s="5" t="s">
        <v>33</v>
      </c>
      <c r="E24" s="5">
        <v>-1337</v>
      </c>
      <c r="H24" s="5">
        <v>-2293</v>
      </c>
    </row>
    <row r="25" spans="1:8" ht="13.5">
      <c r="A25" s="5" t="s">
        <v>34</v>
      </c>
      <c r="E25" s="5">
        <v>0</v>
      </c>
      <c r="H25" s="5">
        <v>41</v>
      </c>
    </row>
    <row r="26" spans="1:8" ht="13.5">
      <c r="A26" s="5" t="s">
        <v>35</v>
      </c>
      <c r="E26" s="5">
        <v>0</v>
      </c>
      <c r="H26" s="5">
        <v>-50</v>
      </c>
    </row>
    <row r="28" spans="1:8" ht="13.5">
      <c r="A28" s="5" t="s">
        <v>5</v>
      </c>
      <c r="E28" s="43">
        <f>SUM(E22:E27)</f>
        <v>-59</v>
      </c>
      <c r="H28" s="43">
        <f>SUM(H22:H27)</f>
        <v>1028</v>
      </c>
    </row>
    <row r="29" ht="13.5">
      <c r="A29" s="5" t="s">
        <v>36</v>
      </c>
    </row>
    <row r="30" ht="13.5">
      <c r="A30" s="5" t="s">
        <v>37</v>
      </c>
    </row>
    <row r="32" spans="1:8" ht="13.5">
      <c r="A32" s="5" t="s">
        <v>70</v>
      </c>
      <c r="E32" s="5">
        <v>0</v>
      </c>
      <c r="H32" s="5">
        <v>305</v>
      </c>
    </row>
    <row r="33" spans="1:8" ht="13.5">
      <c r="A33" s="5" t="s">
        <v>71</v>
      </c>
      <c r="E33" s="5">
        <v>-171</v>
      </c>
      <c r="H33" s="5">
        <v>-9</v>
      </c>
    </row>
    <row r="34" spans="1:8" ht="13.5">
      <c r="A34" s="5" t="s">
        <v>124</v>
      </c>
      <c r="E34" s="5">
        <v>0</v>
      </c>
      <c r="H34" s="5">
        <v>-174</v>
      </c>
    </row>
    <row r="35" spans="1:8" ht="13.5">
      <c r="A35" s="5" t="s">
        <v>0</v>
      </c>
      <c r="E35" s="5">
        <v>0</v>
      </c>
      <c r="H35" s="5">
        <v>0</v>
      </c>
    </row>
    <row r="37" spans="1:8" ht="13.5">
      <c r="A37" s="5" t="s">
        <v>98</v>
      </c>
      <c r="E37" s="43">
        <f>SUM(E32:E36)</f>
        <v>-171</v>
      </c>
      <c r="H37" s="43">
        <f>SUM(H32:H36)</f>
        <v>122</v>
      </c>
    </row>
    <row r="39" ht="13.5">
      <c r="A39" s="5" t="s">
        <v>39</v>
      </c>
    </row>
    <row r="41" spans="1:8" ht="13.5">
      <c r="A41" s="5" t="s">
        <v>108</v>
      </c>
      <c r="E41" s="5">
        <v>1809</v>
      </c>
      <c r="H41" s="5">
        <v>4050</v>
      </c>
    </row>
    <row r="42" spans="1:8" ht="13.5">
      <c r="A42" s="5" t="s">
        <v>72</v>
      </c>
      <c r="E42" s="5">
        <f>-285-58</f>
        <v>-343</v>
      </c>
      <c r="H42" s="5">
        <v>-4410</v>
      </c>
    </row>
    <row r="43" spans="1:8" ht="13.5">
      <c r="A43" s="5" t="s">
        <v>75</v>
      </c>
      <c r="E43" s="5">
        <v>0</v>
      </c>
      <c r="H43" s="5">
        <v>-90</v>
      </c>
    </row>
    <row r="44" spans="1:8" ht="13.5">
      <c r="A44" s="5" t="s">
        <v>123</v>
      </c>
      <c r="E44" s="5">
        <v>0</v>
      </c>
      <c r="H44" s="5">
        <v>36</v>
      </c>
    </row>
    <row r="45" spans="1:8" ht="13.5">
      <c r="A45" s="5" t="s">
        <v>106</v>
      </c>
      <c r="E45" s="5">
        <v>0</v>
      </c>
      <c r="H45" s="5">
        <v>0</v>
      </c>
    </row>
    <row r="47" spans="1:8" ht="13.5">
      <c r="A47" s="5" t="s">
        <v>99</v>
      </c>
      <c r="E47" s="43">
        <f>SUM(E41:E45)</f>
        <v>1466</v>
      </c>
      <c r="H47" s="43">
        <f>SUM(H41:H45)</f>
        <v>-414</v>
      </c>
    </row>
    <row r="48" ht="13.5">
      <c r="A48" s="5" t="s">
        <v>36</v>
      </c>
    </row>
    <row r="49" ht="13.5">
      <c r="A49" s="5" t="s">
        <v>100</v>
      </c>
    </row>
    <row r="50" spans="1:8" ht="13.5">
      <c r="A50" s="5" t="s">
        <v>1</v>
      </c>
      <c r="E50" s="5">
        <f>E28+E47+E37</f>
        <v>1236</v>
      </c>
      <c r="H50" s="5">
        <f>H28+H37+H47</f>
        <v>736</v>
      </c>
    </row>
    <row r="52" ht="13.5">
      <c r="A52" s="5" t="s">
        <v>40</v>
      </c>
    </row>
    <row r="53" spans="1:8" ht="13.5">
      <c r="A53" s="5" t="s">
        <v>2</v>
      </c>
      <c r="E53" s="5">
        <v>-9004</v>
      </c>
      <c r="H53" s="5">
        <v>-9740</v>
      </c>
    </row>
    <row r="55" spans="1:8" ht="14.25" thickBot="1">
      <c r="A55" s="5" t="s">
        <v>3</v>
      </c>
      <c r="E55" s="9">
        <f>SUM(E49:E54)</f>
        <v>-7768</v>
      </c>
      <c r="H55" s="9">
        <f>SUM(H49:H54)</f>
        <v>-9004</v>
      </c>
    </row>
    <row r="56" ht="14.25" thickTop="1">
      <c r="A56" s="5" t="s">
        <v>41</v>
      </c>
    </row>
    <row r="58" spans="1:9" ht="15">
      <c r="A58" s="70" t="s">
        <v>80</v>
      </c>
      <c r="B58" s="70"/>
      <c r="C58" s="70"/>
      <c r="D58" s="70"/>
      <c r="E58" s="70"/>
      <c r="F58" s="70"/>
      <c r="G58" s="70"/>
      <c r="H58" s="70"/>
      <c r="I58" s="70"/>
    </row>
    <row r="59" spans="1:9" ht="15">
      <c r="A59" s="70" t="s">
        <v>112</v>
      </c>
      <c r="B59" s="70"/>
      <c r="C59" s="70"/>
      <c r="D59" s="70"/>
      <c r="E59" s="70"/>
      <c r="F59" s="70"/>
      <c r="G59" s="70"/>
      <c r="H59" s="70"/>
      <c r="I59" s="70"/>
    </row>
  </sheetData>
  <mergeCells count="2">
    <mergeCell ref="A58:I58"/>
    <mergeCell ref="A59:I59"/>
  </mergeCells>
  <printOptions horizontalCentered="1"/>
  <pageMargins left="0.25" right="0.25" top="0.4" bottom="0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SureMax Sdn. Bhd.</dc:creator>
  <cp:keywords/>
  <dc:description/>
  <cp:lastModifiedBy>James Francis Chicano</cp:lastModifiedBy>
  <cp:lastPrinted>2006-10-31T05:58:22Z</cp:lastPrinted>
  <dcterms:created xsi:type="dcterms:W3CDTF">1997-09-11T08:46:36Z</dcterms:created>
  <dcterms:modified xsi:type="dcterms:W3CDTF">2006-12-02T07:54:08Z</dcterms:modified>
  <cp:category/>
  <cp:version/>
  <cp:contentType/>
  <cp:contentStatus/>
</cp:coreProperties>
</file>