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135" activeTab="0"/>
  </bookViews>
  <sheets>
    <sheet name="Note 1-4" sheetId="1" r:id="rId1"/>
    <sheet name="Note 4-7" sheetId="2" r:id="rId2"/>
    <sheet name="Note 8" sheetId="3" r:id="rId3"/>
    <sheet name="Note 9-12" sheetId="4" r:id="rId4"/>
    <sheet name="Note 13-19" sheetId="5" r:id="rId5"/>
  </sheets>
  <definedNames/>
  <calcPr fullCalcOnLoad="1"/>
</workbook>
</file>

<file path=xl/sharedStrings.xml><?xml version="1.0" encoding="utf-8"?>
<sst xmlns="http://schemas.openxmlformats.org/spreadsheetml/2006/main" count="839" uniqueCount="611">
  <si>
    <t>Over 6 months to 12 months</t>
  </si>
  <si>
    <t>Over 12 months</t>
  </si>
  <si>
    <t>offered the installment collection periods up to October 2004.</t>
  </si>
  <si>
    <t>7.</t>
  </si>
  <si>
    <t>INVENTORIES</t>
  </si>
  <si>
    <t>Merchandise inventories</t>
  </si>
  <si>
    <t>- Goods in the Company's warehouse</t>
  </si>
  <si>
    <t>- Goods in bond warehouse</t>
  </si>
  <si>
    <t>Inventory  in transit</t>
  </si>
  <si>
    <t>parts and supplies</t>
  </si>
  <si>
    <t xml:space="preserve">Note  10,   the Company  had  submitted  for  rehabilitation  to  the Central Bankruptcy Court in February  </t>
  </si>
  <si>
    <t>2003 and  the  planner  had proposed a rehabilitation plan to the Company's creditors.       The  plan was</t>
  </si>
  <si>
    <t>approved  by  a  special  resolution  of the creditors' meeting on November 4, 2003 and  by  the Court on</t>
  </si>
  <si>
    <t>in  the  statements of income for the each three month and six month periods ended June 30, 2004  were</t>
  </si>
  <si>
    <t xml:space="preserve">lessee  is  required  to  comply  with conditions stipulated in the agreement.       The  agreement may be </t>
  </si>
  <si>
    <t xml:space="preserve">terminated  if  the  Company  is insolvent  of  enters  into a process  of  new debt restructuring or issued </t>
  </si>
  <si>
    <t xml:space="preserve">bankruptcy or enters  into  a rehabilitation process.     Where the agreement is terminated, the lessor will  </t>
  </si>
  <si>
    <t xml:space="preserve">have  the  right to occupy the land and building thereon and have  the  right  to claim  the  compensation  </t>
  </si>
  <si>
    <t xml:space="preserve">expense  starting  from  December 1, 2003  until all creditors receive the money from the loan settlement </t>
  </si>
  <si>
    <t>and  interest  receivable  from subsidiary totalling Baht 144.8 million.      In this connection, the Company</t>
  </si>
  <si>
    <t>forgiveness  which  the Company granted when the subsidiary transferred to the Company certain assets</t>
  </si>
  <si>
    <t>price  which  the Company  sold to  the subsidiary in prior years.      The detail of restructured receivable</t>
  </si>
  <si>
    <t xml:space="preserve">The  total  fair  value  of  assets  as  referred  to  above  were  less  than  the  total  book value of </t>
  </si>
  <si>
    <t xml:space="preserve">repaid  the  above  loan  to  the  Company  by  transferring  the  right  of  collection  in  the  borrower's </t>
  </si>
  <si>
    <t xml:space="preserve">Company  wrote-off  such  loan  receivable  from  associated  company  as  a  bad debt  and reversed </t>
  </si>
  <si>
    <t>As at  June 30, 2004  and  December 31, 2003    the Company and its subsidiary  had outstanding</t>
  </si>
  <si>
    <t>As at  June 30, 2004  and  December 31, 2003  the  Company  and  its  subsidiary  had outstanding</t>
  </si>
  <si>
    <t xml:space="preserve">As  at  June 30, 2004  and  December 31, 2003,  the Company  and its subsidiary  had  outstanding  </t>
  </si>
  <si>
    <t>The  accounts  receivable  in  the  Company  Only  financial  statements  as at December 31, 2003</t>
  </si>
  <si>
    <t xml:space="preserve">as  stated  above  includes  trade  receivable  from  subsidiary  of  Baht  6.3 million which the Company </t>
  </si>
  <si>
    <t>In  the  first  quarter of the year 2004 the Company received a repayment from a trade debtor which</t>
  </si>
  <si>
    <t xml:space="preserve">had  been  previously written off  by means of four plots of land of Baht 0.65 million.  Such value was in </t>
  </si>
  <si>
    <t xml:space="preserve">accordance  with  the  public  auction  price  of  the Department of Execution.  In addition, the Company </t>
  </si>
  <si>
    <t xml:space="preserve">received  a  repayment  from  another  debtor which had been writhen off by means of shares of a listed </t>
  </si>
  <si>
    <t xml:space="preserve">company  of   5,047 shares  with  the fair value on the transfer date at  Baht 1.50 totalling Baht 7,570.50   </t>
  </si>
  <si>
    <t xml:space="preserve">and  the  Company  does  not  have  policy  to  hold  such  shares  for investment purpose, it, therefore, </t>
  </si>
  <si>
    <t>The  Company  has  recorded receipt  of  bad debts in the statement of income for the period ended</t>
  </si>
  <si>
    <t>sold to  the  subsidiary in 2001.      The Company and its subsidiary recorded such losses on declining in</t>
  </si>
  <si>
    <t xml:space="preserve">foreign currency amounting to USD 8.5  million or approximately Baht  348.76 million (included unrealized </t>
  </si>
  <si>
    <t>occurrence  of  which  enables  the creditors to call for immediate repayment of the whole amount of term</t>
  </si>
  <si>
    <t xml:space="preserve">in February 2003 and the planner proposed a rehabilitation plan to the Company's creditors.        The plan </t>
  </si>
  <si>
    <t>was  approved  by  the  special  resolution  of the creditors' meeting on November 4,2003 by the Coutr on</t>
  </si>
  <si>
    <t xml:space="preserve">In  consideration thereof,  the Company has to pay Baht 130,000 to these  creditors  on  a  monthly  basis    </t>
  </si>
  <si>
    <t xml:space="preserve">share  capital  is  decreased  from  Baht  635,000,000  (63,500,000 shares  at  Baht 10 par value) to Baht </t>
  </si>
  <si>
    <t xml:space="preserve">25,000,000 (2,500,000 shares at Baht 10 par value).      The decrease in share capital was registered with </t>
  </si>
  <si>
    <t xml:space="preserve">capital  was increased from Baht 25,000,000 (2,500,000 shares at Baht 10 par value) to Baht 223,000,000 </t>
  </si>
  <si>
    <t xml:space="preserve">approximately  Baht  7.5  million  is  repayable  in 18  monthly installements  commencing on July 1,2002. </t>
  </si>
  <si>
    <t xml:space="preserve">2000,  the  Company  issued the name-registered convertible debentures totalling  Baht 369,998,000.  The </t>
  </si>
  <si>
    <t xml:space="preserve">debentures  are  classified  as  "Premium   Redemption  Convertible  Debentures",  which  have  yield   to </t>
  </si>
  <si>
    <t xml:space="preserve">maturity at the rate of 7% p.a..    In this regard, the Company recorded a reserve for debenture redemption  </t>
  </si>
  <si>
    <t xml:space="preserve">premium  totalling Baht  62.7 million  which was calculated from the formula stipulated in debt restructuring  </t>
  </si>
  <si>
    <t xml:space="preserve">Effective  from December 1,  2003,  all  convertible  debentures,  consisting  of   liabilities  for </t>
  </si>
  <si>
    <t>On  April 12,2004  the Company's plan administrator approved to pay dividend from the net profit</t>
  </si>
  <si>
    <t>allowance for loss on obsolete inventories</t>
  </si>
  <si>
    <t>on significant transactions  with their related companies as follows:</t>
  </si>
  <si>
    <t>between the related parties and non-related customers.</t>
  </si>
  <si>
    <t>net book values.</t>
  </si>
  <si>
    <t>***</t>
  </si>
  <si>
    <t>as occupied together with a reference to the rental charge to other non-related customers.</t>
  </si>
  <si>
    <t xml:space="preserve">Share of profit (loss) from investment </t>
  </si>
  <si>
    <t>wah) with a shareholder.   The Company's office building (the book value net of allowance for impairment</t>
  </si>
  <si>
    <t>from subsidiary are as follows:</t>
  </si>
  <si>
    <t>(Unit : Million Baht)</t>
  </si>
  <si>
    <t xml:space="preserve">Asset transfering </t>
  </si>
  <si>
    <t>Repayment by cash</t>
  </si>
  <si>
    <t>Repayment by post dated cheques</t>
  </si>
  <si>
    <t>Debt forgiveness given by the</t>
  </si>
  <si>
    <t>Assets  for  lease of subsidiary</t>
  </si>
  <si>
    <t>Consolidated</t>
  </si>
  <si>
    <t>The Company Only</t>
  </si>
  <si>
    <t>Subsidiary</t>
  </si>
  <si>
    <t>Others</t>
  </si>
  <si>
    <t>Unit : Thousand baht</t>
  </si>
  <si>
    <t>NOTES TO INTERIM FINANCIAL STATEMENTS</t>
  </si>
  <si>
    <t>DECEMBER 31, 2003 (AUDITED)</t>
  </si>
  <si>
    <t>in  connection with accounting.</t>
  </si>
  <si>
    <t xml:space="preserve">appropriate  at  least  5% of its annual net income after deduction of the deficit brought forward (if any) </t>
  </si>
  <si>
    <t xml:space="preserve">Under  the  provision  of  the Limited Public Company Act B.E. 2535, the Company is required to  </t>
  </si>
  <si>
    <t xml:space="preserve">as  a  legel  reserve until the reserve reaches 10% of the authorized capital.  During the year 2003, the  </t>
  </si>
  <si>
    <t>The Company and its subsidiary operate in two principal segments which consisted of.-</t>
  </si>
  <si>
    <t>Liquidity  risk arises  from the problem in raising fund adequately and in time to meet</t>
  </si>
  <si>
    <t xml:space="preserve">commitment as indicated in  the  financial  instruments,  especially the repayments of liabilities under </t>
  </si>
  <si>
    <t>service the refinancing debt.</t>
  </si>
  <si>
    <t xml:space="preserve">Interest rate risk  in  the  balance  sheets arisen from the potential change in interest </t>
  </si>
  <si>
    <t xml:space="preserve">rate to having effect on interest expenses of the Company in the current reporting period and in future  </t>
  </si>
  <si>
    <t xml:space="preserve">years.       Interest  rate  risk arisen from debt under restructering plan was ceased in the first quarter </t>
  </si>
  <si>
    <t xml:space="preserve">of 2004 because it has fully repaid the debt.     However the Company is exposed to interest rate risk </t>
  </si>
  <si>
    <t>that it is able to manage the risk  which might  be occurred.</t>
  </si>
  <si>
    <t xml:space="preserve">arisen from short - term loan from a foreign financial institution.  The Company's management believe </t>
  </si>
  <si>
    <t xml:space="preserve">that they entered into with the Company and the subsidiary.   This risk is controlled by the application    </t>
  </si>
  <si>
    <t>T.C.J  ASIA PUBLIC COMPANY LIMITED AND ITS SUBSIDIARY</t>
  </si>
  <si>
    <t xml:space="preserve">The  interim  financial  statements have been  prepared  in order  to  provide additional  information </t>
  </si>
  <si>
    <t xml:space="preserve">of  the  financial  statements  for  the  year  ended  December  31, 2003   specifically   about  the  timely </t>
  </si>
  <si>
    <t>currency, USD  8.5 million, which currently are not pledged by any derivative financial instrument.</t>
  </si>
  <si>
    <r>
      <t>NOTES TO INTERIM FINANCIAL STATEMENT</t>
    </r>
    <r>
      <rPr>
        <sz val="15"/>
        <rFont val="Browallia New"/>
        <family val="2"/>
      </rPr>
      <t xml:space="preserve"> (Cont.)</t>
    </r>
  </si>
  <si>
    <t>SUMMARY OF SIGNIFICANT ACCOUNTING POLICIES</t>
  </si>
  <si>
    <t xml:space="preserve">4. </t>
  </si>
  <si>
    <r>
      <t>NOTES TO INTERIM FINANCIAL STATEMENTS</t>
    </r>
    <r>
      <rPr>
        <sz val="15"/>
        <rFont val="Browallia New"/>
        <family val="2"/>
      </rPr>
      <t xml:space="preserve"> (Cont.)</t>
    </r>
  </si>
  <si>
    <t>2004</t>
  </si>
  <si>
    <t xml:space="preserve">Subsidiary </t>
  </si>
  <si>
    <t>Liabilities under rehabilitation plan</t>
  </si>
  <si>
    <t>Other income</t>
  </si>
  <si>
    <t>Directors' remuneration</t>
  </si>
  <si>
    <t>Total</t>
  </si>
  <si>
    <t>Unit : Baht</t>
  </si>
  <si>
    <t>1.</t>
  </si>
  <si>
    <t>2.</t>
  </si>
  <si>
    <t>invests, both direct and indirect holding, over  50% of their voting rights, as follows:</t>
  </si>
  <si>
    <t>Asia  Public  Company  Limited  and  its subsidiary, in  which  the  Company has a significant control or</t>
  </si>
  <si>
    <t>Percentage of Holdings</t>
  </si>
  <si>
    <t>December 31,</t>
  </si>
  <si>
    <t>Big Crane and Equipment Rental Co., Ltd.</t>
  </si>
  <si>
    <t>(Direct  shareholding)</t>
  </si>
  <si>
    <t>eliminated in the consolidated financial statements.</t>
  </si>
  <si>
    <t>3.</t>
  </si>
  <si>
    <t>THE OPERATIONS OF THE COMPANY AND SUBSIDIARY</t>
  </si>
  <si>
    <t>could differ from management's current assessments  and such differences could be material.</t>
  </si>
  <si>
    <t>TRANSACTIONS WITH RELATED PARTIES</t>
  </si>
  <si>
    <t xml:space="preserve">a) </t>
  </si>
  <si>
    <t>b)</t>
  </si>
  <si>
    <t>c)</t>
  </si>
  <si>
    <t>Sales of merchandise</t>
  </si>
  <si>
    <t>2003</t>
  </si>
  <si>
    <t>99.99</t>
  </si>
  <si>
    <t>Land and office rental income</t>
  </si>
  <si>
    <t>Repair service income</t>
  </si>
  <si>
    <t>Interest income</t>
  </si>
  <si>
    <t>Purchase of merchandise</t>
  </si>
  <si>
    <t>Other related party (Shareholder)</t>
  </si>
  <si>
    <t>Land rental expense</t>
  </si>
  <si>
    <t>13.</t>
  </si>
  <si>
    <t>15.</t>
  </si>
  <si>
    <t>16.</t>
  </si>
  <si>
    <t>DISCLOSURES OF FINANCIAL INSTRUMENTS</t>
  </si>
  <si>
    <t>Credit risk is the risk that a counterparty is unable or unwilling to meet a commitment</t>
  </si>
  <si>
    <t xml:space="preserve">The  Company  and  the  subsidiary  use  the  following methods and assumptions in </t>
  </si>
  <si>
    <t>estimate the fair values of financial instruments.</t>
  </si>
  <si>
    <t>Cash and cash equivalents</t>
  </si>
  <si>
    <t>Trade accounts receivable and payable</t>
  </si>
  <si>
    <t>Receivable from subsidiary under debt restructuring</t>
  </si>
  <si>
    <t>Liabilities under hire - purchase and finance lease contracts.</t>
  </si>
  <si>
    <t>Fair value</t>
  </si>
  <si>
    <t>17.</t>
  </si>
  <si>
    <t>COMMITMENTS AND CONTINGENT LIABILITIES</t>
  </si>
  <si>
    <t>rental fees are as follows.-</t>
  </si>
  <si>
    <t>For 2004</t>
  </si>
  <si>
    <t>For 2005</t>
  </si>
  <si>
    <t>For 2006</t>
  </si>
  <si>
    <t>From 2007 to 2015 totalling</t>
  </si>
  <si>
    <t>The Company and a subsidiary were contingently liable for letters of guarantee issued</t>
  </si>
  <si>
    <t>18.</t>
  </si>
  <si>
    <t>SEGMENT FINANCIAL INFORMATION</t>
  </si>
  <si>
    <t>2.)</t>
  </si>
  <si>
    <t>financial  institution amounting to USD 8.5 million or approximately Baht 332.1 million  as  of the receiving</t>
  </si>
  <si>
    <t>14.</t>
  </si>
  <si>
    <t>LEGAL RESERVE</t>
  </si>
  <si>
    <t>and sales</t>
  </si>
  <si>
    <t>Domestic and export sales of cranes, road rollers and tractors.</t>
  </si>
  <si>
    <t>Rental and repair services of crance and trucks.</t>
  </si>
  <si>
    <t>Distribution of cranes, road rollers and tractors</t>
  </si>
  <si>
    <t>Rental and</t>
  </si>
  <si>
    <t xml:space="preserve">Domestic </t>
  </si>
  <si>
    <t xml:space="preserve">Foreign </t>
  </si>
  <si>
    <t>Total Sales</t>
  </si>
  <si>
    <t>Other Services</t>
  </si>
  <si>
    <t>Gain(Loss)from operations</t>
  </si>
  <si>
    <t>Gain on disposal of fixed assets</t>
  </si>
  <si>
    <t>Interest expense</t>
  </si>
  <si>
    <t>Net profit</t>
  </si>
  <si>
    <t>Property, plan and equipment - net</t>
  </si>
  <si>
    <t>Total assets</t>
  </si>
  <si>
    <t>Net loss</t>
  </si>
  <si>
    <t>Depreciation expense</t>
  </si>
  <si>
    <t>Employee expenses</t>
  </si>
  <si>
    <t>Repairing expense</t>
  </si>
  <si>
    <t>repayments are as follows:</t>
  </si>
  <si>
    <t xml:space="preserve">The  fair value of  post dated cheques received  from  subsidiary  represents  the present value of </t>
  </si>
  <si>
    <t>balance  sheet  and  is repayable in monthly installments at the different amounts.   Summary of annual</t>
  </si>
  <si>
    <t>December  2002</t>
  </si>
  <si>
    <t>Receivable under debt restructuring</t>
  </si>
  <si>
    <t>Big Crane and Equipment Rentals Co., Ltd.</t>
  </si>
  <si>
    <t>Net</t>
  </si>
  <si>
    <t>Less</t>
  </si>
  <si>
    <t xml:space="preserve">Movement  of  accounts  and  loans  receivable  from   the   subsidiary  under  debt  restructuring </t>
  </si>
  <si>
    <t>Receivable under debt restructuing</t>
  </si>
  <si>
    <t>Big Crane and Equipment Rentals</t>
  </si>
  <si>
    <t>10.</t>
  </si>
  <si>
    <t>LIABILITIES UNDER HIRE-PURCHASE CONTRACTS</t>
  </si>
  <si>
    <t xml:space="preserve"> was approved on March  30, 2004.</t>
  </si>
  <si>
    <t>been cancelled under the rehabilitation plan (see Note 10.1).</t>
  </si>
  <si>
    <t>prior to debt</t>
  </si>
  <si>
    <t>Baht 5.75 per share totalling Baht 128.23 million.</t>
  </si>
  <si>
    <t xml:space="preserve">Exchange rate risk arises from the  loan from a foreign financial institution in foreign </t>
  </si>
  <si>
    <t xml:space="preserve">recorded loss on  declining  in  value  of those inventories of Baht 128.1 million in 2002.      In  addition, a  </t>
  </si>
  <si>
    <t xml:space="preserve">subsidiary  also  had a loss of Baht 33.0 million from transferring assets for lease  to  be  the  Company's </t>
  </si>
  <si>
    <t>under the plan.</t>
  </si>
  <si>
    <t>and  Equipment Rentals Co., Ltd., a subsidiary, to change the  repayment terms of trade receivable, loan</t>
  </si>
  <si>
    <t xml:space="preserve">year 2002. </t>
  </si>
  <si>
    <t xml:space="preserve">inventories  according  to  the  debt  restructuring  agreement  as  mentioned  in  Note 4  to  the  financial </t>
  </si>
  <si>
    <t xml:space="preserve">statements.      The loss  from  asset transferring was incurred based on the fair value of  the  transferred  </t>
  </si>
  <si>
    <t xml:space="preserve">assets  being  lower than their  book value.The transferred assets were the Company's former assets and </t>
  </si>
  <si>
    <t>value of those inventories in the financial statement, of 2002.</t>
  </si>
  <si>
    <t>As at December 31, 2003</t>
  </si>
  <si>
    <t>1)</t>
  </si>
  <si>
    <t>2)</t>
  </si>
  <si>
    <t>3)</t>
  </si>
  <si>
    <t>4)</t>
  </si>
  <si>
    <t>5)</t>
  </si>
  <si>
    <t>6)</t>
  </si>
  <si>
    <t>Commerce on December 31,2003.</t>
  </si>
  <si>
    <t xml:space="preserve">share  capital  to  offset  against  cumulative  deficit.       As at December 31,2003, the Company already  </t>
  </si>
  <si>
    <t>transferred the following to offset against its cumulative deficit:</t>
  </si>
  <si>
    <t>7)</t>
  </si>
  <si>
    <t xml:space="preserve">The  Company  must  obtain  new  source  of  capital  by  increasing  of  share capital or </t>
  </si>
  <si>
    <t>million.</t>
  </si>
  <si>
    <t>10.2</t>
  </si>
  <si>
    <t>commitments and contingent liabilities are as follows:-</t>
  </si>
  <si>
    <t>Portion due within one year</t>
  </si>
  <si>
    <t>11.</t>
  </si>
  <si>
    <t>LIABILITEES UNDER FINANCE LEASE CONTRACTS</t>
  </si>
  <si>
    <t>installment is paid.</t>
  </si>
  <si>
    <t>12.</t>
  </si>
  <si>
    <t>LIABILITIES UNDER DEBT RESTRUCTURING AGREEMENTS</t>
  </si>
  <si>
    <t>Bank and financial institution creditors</t>
  </si>
  <si>
    <t>liabilities would be separated into two (2) types as follows:</t>
  </si>
  <si>
    <t>and  financial  institution  creditors.   Under  the  term  of  debt restructuring agreements, the restructured</t>
  </si>
  <si>
    <t>Year  2003</t>
  </si>
  <si>
    <t>Year  2004</t>
  </si>
  <si>
    <t>Year  2005</t>
  </si>
  <si>
    <t>Year  2006</t>
  </si>
  <si>
    <t>Movements during the period</t>
  </si>
  <si>
    <t>Cash at bank - saving account</t>
  </si>
  <si>
    <t>presented the investment as other non current asset.</t>
  </si>
  <si>
    <t>10.1</t>
  </si>
  <si>
    <t>1.)</t>
  </si>
  <si>
    <t>loan and can charge interest at the default rate staring from the date of default.</t>
  </si>
  <si>
    <t xml:space="preserve">cash totalling Baht 81.1 million   proportionately within 6 months after the Court approved the rehabilitation </t>
  </si>
  <si>
    <t xml:space="preserve">Accrued rental expense of Baht 19.8 million is converted to be the share capital at Baht 1 </t>
  </si>
  <si>
    <t>rehabilitaiton plan amounted to Baht 271,413,103 and the  Company incurred gain on debt restructuring of</t>
  </si>
  <si>
    <t xml:space="preserve">Baht 784,712,051 which was presented as   "Extraordinary item"   in the statement of income for the year </t>
  </si>
  <si>
    <t xml:space="preserve">borrowing new loans for  an  amount  at  least  Baht  200  million in order to repay remanining debts.   </t>
  </si>
  <si>
    <t xml:space="preserve">hire-purchase  contracts  totalling  Baht  3.2  million,  by  cash, on the contractual date and the balance of </t>
  </si>
  <si>
    <t>December 1,2003</t>
  </si>
  <si>
    <t>Liabilittes under debt restructuring agreement before approval of rehabililtation plan consisted of :</t>
  </si>
  <si>
    <t>Principal of loan under debt restructuring agreement</t>
  </si>
  <si>
    <t>Accrued interest expense of former loan agreements</t>
  </si>
  <si>
    <t>Accrued interest at the default rate</t>
  </si>
  <si>
    <t>According to the rehabilitation plan, several steps are taken as follows:</t>
  </si>
  <si>
    <t xml:space="preserve">For  creditors  without  collateral  :  The  Company  has  to  pay cash to creditors without </t>
  </si>
  <si>
    <t>In  December 2002,  the  Company had arranged to have an appraisal of all inventories having a cost</t>
  </si>
  <si>
    <t>repay  the  principal  within 12 years in the different amounts.  However, in November 2002, the Company</t>
  </si>
  <si>
    <t xml:space="preserve">has  defaulted  in  repayment  of  loan as scheduled in the debt restructuring agreement totalling Baht 4.6 </t>
  </si>
  <si>
    <t xml:space="preserve">million.   The failure in repayment constituted and event of default in debt restructuring agreement and the </t>
  </si>
  <si>
    <t>10.3</t>
  </si>
  <si>
    <t xml:space="preserve">   Big Crane and Equipment Rentals Co.,Ltd.</t>
  </si>
  <si>
    <t xml:space="preserve">   recorded by the equity method</t>
  </si>
  <si>
    <t xml:space="preserve">Associated Company </t>
  </si>
  <si>
    <t xml:space="preserve">   SPL Transport Co.,Ltd.</t>
  </si>
  <si>
    <t xml:space="preserve">cumulative  deficit according to the requirement in rehabilitation plan (see Note. 10).  On December 31, </t>
  </si>
  <si>
    <t>distribution.</t>
  </si>
  <si>
    <t>rehabilitation  plan.      As discussed in Note 10, the  Company  has obtained short-term loans from a</t>
  </si>
  <si>
    <t xml:space="preserve">foreign  financial  institution  to repay its outstanding debts.      The Company remains posted from  a    </t>
  </si>
  <si>
    <t xml:space="preserve">liquidity  risk  should  the Company  be  unable  to generate cash flows from operation in the future to </t>
  </si>
  <si>
    <t>In  addition,  the Company  has lease agreement  covering a piece of land  (8 rai 1 ngan 95 square</t>
  </si>
  <si>
    <t>From of restructuring</t>
  </si>
  <si>
    <t>Book value of</t>
  </si>
  <si>
    <t>receivable</t>
  </si>
  <si>
    <t>Type of asset transferred</t>
  </si>
  <si>
    <t xml:space="preserve">   Company when the subsidiary</t>
  </si>
  <si>
    <t xml:space="preserve">   delivers asset and post dated</t>
  </si>
  <si>
    <t xml:space="preserve">   cheques to the Company</t>
  </si>
  <si>
    <t>future cash flows discounted by the rate of 5.8837% per annum.  The post dated cheques received from</t>
  </si>
  <si>
    <t>Unit : Million baht</t>
  </si>
  <si>
    <t>the subsidiary under above debt restructuring agreement are as follows:</t>
  </si>
  <si>
    <t xml:space="preserve">Baht 353.4 million  was  presented as "Convertible debentures" under liabilities. </t>
  </si>
  <si>
    <t xml:space="preserve">Fair  value  is  defined as the amount at which the instrument could be exchanged in </t>
  </si>
  <si>
    <t xml:space="preserve">a  current  transaction  between  knowledgeable  willing  parties  in  an  arm’s  length transaction.  </t>
  </si>
  <si>
    <t xml:space="preserve">The  fair  value approximates  carrying  amounts stated in the balance sheets, </t>
  </si>
  <si>
    <t>The  Company and  the  subsidiary  did not speculate or engage in the trading of any</t>
  </si>
  <si>
    <t xml:space="preserve">The carrying  amount  approximates  fair  value  because  of  the short period </t>
  </si>
  <si>
    <t xml:space="preserve">The fair value of receivable from subsidiary under debt restructuring </t>
  </si>
  <si>
    <t xml:space="preserve">approximate the  carrying  amount  stated  in  the  balance  sheets  since  interest  on  financial </t>
  </si>
  <si>
    <t>since interest on financial instruments approximates market rates.</t>
  </si>
  <si>
    <t xml:space="preserve">The  fair  value  approximate  carrying  amounts  stated in the balance sheets, </t>
  </si>
  <si>
    <t>because of the short period to maturity of these liabilities.</t>
  </si>
  <si>
    <t>Page 14 of 27</t>
  </si>
  <si>
    <t>the financial statements for the year ended December 31, 2003.</t>
  </si>
  <si>
    <t>USD 3 million or approximately Baht 123.09 million.</t>
  </si>
  <si>
    <t>Loss from exchange rate</t>
  </si>
  <si>
    <t>shareholders and/or directorships.    The Company and the subsidiary have policies on determining price</t>
  </si>
  <si>
    <t>rehabilitation  plan  and  this  resulted  the  shareholders'  equity at that date became Baht 359.7 million.</t>
  </si>
  <si>
    <r>
      <t>Less</t>
    </r>
    <r>
      <rPr>
        <sz val="15"/>
        <rFont val="Browallia New"/>
        <family val="2"/>
      </rPr>
      <t xml:space="preserve"> current portion</t>
    </r>
  </si>
  <si>
    <t xml:space="preserve"> Unit : Thousand Baht</t>
  </si>
  <si>
    <t>Increased</t>
  </si>
  <si>
    <t>decreased</t>
  </si>
  <si>
    <t xml:space="preserve">Co., Ltd. </t>
  </si>
  <si>
    <t>5.</t>
  </si>
  <si>
    <t>CASH AND DEPOSITS AT FINANCIAL INSTITUTIONS</t>
  </si>
  <si>
    <t>Cash in hand</t>
  </si>
  <si>
    <t xml:space="preserve">Total </t>
  </si>
  <si>
    <t>Note receivalbes</t>
  </si>
  <si>
    <t>ACCOUNTS  AND NOTE RECEIVABLE - TRADE</t>
  </si>
  <si>
    <t>Account receivable-net</t>
  </si>
  <si>
    <t>balance of accounts receivable aged by number of months as follows:</t>
  </si>
  <si>
    <t>balance of inventories  consist of:-</t>
  </si>
  <si>
    <t>balance of account and note receivable-trade consist of :-</t>
  </si>
  <si>
    <t>balance of cash and deposits at financial institutions consist of :-</t>
  </si>
  <si>
    <t>allowance for doubtful accounts</t>
  </si>
  <si>
    <t>Company had  made  an  adjustment to  devalue its  inventories to be the net realizable value only for the</t>
  </si>
  <si>
    <t>shown in appraisal report dated February 4,2003 of American Appraisal (Thailand) Co.,Ltd.,an independent</t>
  </si>
  <si>
    <t>Investments recorded by the equity method</t>
  </si>
  <si>
    <t>Dec 31,</t>
  </si>
  <si>
    <t>shareholders</t>
  </si>
  <si>
    <t>SHORT-TERM LOAN FROM A FINANCIAL INSTITUTION</t>
  </si>
  <si>
    <t>Convertible debentures</t>
  </si>
  <si>
    <t>Significant  intercompany  transactions  between  the  Company  and   the  subsidiary  have  been</t>
  </si>
  <si>
    <t>The  operations of  the Company, the  subsidiary  and  associated  companies  have been affected</t>
  </si>
  <si>
    <t>significantly  from  the  recession of large-scale construction industry since  1997.      In November 2002,</t>
  </si>
  <si>
    <t xml:space="preserve">to the debt  restructuring agreement.       In  addition, The Company and the subsidiary incurred a capital  </t>
  </si>
  <si>
    <t xml:space="preserve">December 1, 2003.      As  at  December 31, 2003, the Company has complied with certain steps of the </t>
  </si>
  <si>
    <t xml:space="preserve">as  set  out in Note  10  and  the  recent  recovery  in  the  construction  industry.      Nevertheless,  the </t>
  </si>
  <si>
    <t>recovery  in  the  construction  industry  remains  uncertain  and  may  have  effect  on  the  Company's</t>
  </si>
  <si>
    <t xml:space="preserve">of  the  recovery  of  construction  industry  on  the financial position  of  the Company.     Actual results </t>
  </si>
  <si>
    <t>policies  in  accordance  with  the  General  Accept  Accounting   Standards.     The  Company  and  its</t>
  </si>
  <si>
    <t xml:space="preserve">The  Company  has  transactions  with  its   subsidiary,  associated   and   other   related   parties. </t>
  </si>
  <si>
    <t>Net profit (loss)</t>
  </si>
  <si>
    <t xml:space="preserve">BASIS OF PREPARATION OF CONSOLIDATED INTERIM FINANCIAL STATEMENTS </t>
  </si>
  <si>
    <t>Convertible debentures(including reserve for debenture redemption premium)</t>
  </si>
  <si>
    <t>DIVIDEND DISTRIBUTION</t>
  </si>
  <si>
    <t>Fair value of financial instruments</t>
  </si>
  <si>
    <t>Credit risk</t>
  </si>
  <si>
    <t>of  credit approvals, limits  and monitoring procedures.    Where appropriate, the form of a customer's</t>
  </si>
  <si>
    <t>promissory note, which is guaranteed by a bank in approving credit sales.   The  maximum credit risk</t>
  </si>
  <si>
    <t>exposure is the book value of accounts and loans receivables, net of allowance for doubtful accounts,</t>
  </si>
  <si>
    <t>as presented in the balance sheets.</t>
  </si>
  <si>
    <t>allowance for doubtful accounts previously recorded.</t>
  </si>
  <si>
    <t>totalling  Baht   321.8 million,  in  order  to  determine the net  realizable value of those inventories.    The</t>
  </si>
  <si>
    <t xml:space="preserve">items that the net  realizable value is lower than its cost.     The  net  realizable  value  ( including the net </t>
  </si>
  <si>
    <t>realizable  value  of  long-outstanding  inventories over  2 years of Baht 102.8 million)  is the fair value as</t>
  </si>
  <si>
    <t xml:space="preserve">outstanding  inventories  more  than  2  years  which  are stated at lower of cost or net realizable value in </t>
  </si>
  <si>
    <t xml:space="preserve">      of accrued rentel expense into share capital)</t>
  </si>
  <si>
    <t>Transfer of discount on share capital (incurrred from conversion</t>
  </si>
  <si>
    <t>Transfer of premium on share capital</t>
  </si>
  <si>
    <t>The Company had repaid all liabilities under hire-purchase contracts within 2003.</t>
  </si>
  <si>
    <t>balance of liabilities under hire-purchase contracts  consists of;-</t>
  </si>
  <si>
    <r>
      <t>Less</t>
    </r>
    <r>
      <rPr>
        <sz val="15"/>
        <rFont val="Browallia New"/>
        <family val="2"/>
      </rPr>
      <t xml:space="preserve"> Deferred interest-net</t>
    </r>
  </si>
  <si>
    <t>The above associated company liquidated and it registered the dissolution to the Ministry of Commerce on January 14, 2004 which</t>
  </si>
  <si>
    <t>collateralized  by the Company's land and existing and future construction thereon.   The Company had to</t>
  </si>
  <si>
    <t xml:space="preserve">Principal  of  debt  approximately  Baht  413  miilion  was  classified  as  term  loan,  which  is </t>
  </si>
  <si>
    <t>On  June 30, 2000,  the  Company  signed  a  debt restructuring agreement with various local  bank</t>
  </si>
  <si>
    <t>received from convertible debenture subscriptions.</t>
  </si>
  <si>
    <t xml:space="preserve">totalling Baht 130.0 million proportionately within 6 months after the Court approved the rehabilitation  plan.    </t>
  </si>
  <si>
    <t>the Ministry of Commerce on December 30,2003.</t>
  </si>
  <si>
    <t>JUNE 30, 2004 AND 2003 (UNAUDITED BUT REVIEWED)</t>
  </si>
  <si>
    <t>June 30,</t>
  </si>
  <si>
    <t>For three month periods</t>
  </si>
  <si>
    <t xml:space="preserve">For three month </t>
  </si>
  <si>
    <t>periods</t>
  </si>
  <si>
    <t xml:space="preserve">For six month </t>
  </si>
  <si>
    <t>as follows;-</t>
  </si>
  <si>
    <t>The statements of income for the each three month and six month periods ended June 30, 2003</t>
  </si>
  <si>
    <t>were as follows;-</t>
  </si>
  <si>
    <t xml:space="preserve">            - current account</t>
  </si>
  <si>
    <t>As at June 30, 2004 and December 31, 2003  the Company and its subsidiary had outstanding</t>
  </si>
  <si>
    <t>200.0</t>
  </si>
  <si>
    <t>3.00</t>
  </si>
  <si>
    <t>Jun 30,</t>
  </si>
  <si>
    <t xml:space="preserve">As  at  June 30,2004,   the  Company  had  a short - term loan from a foreign financial institution in </t>
  </si>
  <si>
    <t>the year ended December 31, 2003.</t>
  </si>
  <si>
    <t>agreement  for  the six month periods ended June 30, 2004   are summarized below :</t>
  </si>
  <si>
    <t xml:space="preserve">As at June 30, 2004 and December 31, 2003  the balance of accounts and loan receivable from </t>
  </si>
  <si>
    <t>net realizable values of those inventories are reasonable.</t>
  </si>
  <si>
    <t xml:space="preserve">As  at  June 30, 2004  and  December 31, 2003   the  Company and its subsidiary had outstanding </t>
  </si>
  <si>
    <t xml:space="preserve">Investment </t>
  </si>
  <si>
    <t xml:space="preserve"> (Unit : Million Baht)</t>
  </si>
  <si>
    <t>***  - SPL Transport Co., Ltd.</t>
  </si>
  <si>
    <t>March 31, 2004.</t>
  </si>
  <si>
    <t>15.1</t>
  </si>
  <si>
    <t>15.3</t>
  </si>
  <si>
    <t>15.4</t>
  </si>
  <si>
    <t>16.1</t>
  </si>
  <si>
    <t>16.2</t>
  </si>
  <si>
    <t>19.</t>
  </si>
  <si>
    <r>
      <t>Less</t>
    </r>
    <r>
      <rPr>
        <sz val="15"/>
        <rFont val="Browallia New"/>
        <family val="2"/>
      </rPr>
      <t xml:space="preserve">  Deferred interest - net</t>
    </r>
  </si>
  <si>
    <t>rehabiliation plan.</t>
  </si>
  <si>
    <t>each three month and six month periods ended June 30, 2004 and 2003, are as following.-</t>
  </si>
  <si>
    <t>For six month periods</t>
  </si>
  <si>
    <t>Sales and rental serice income</t>
  </si>
  <si>
    <t>15.5</t>
  </si>
  <si>
    <t>15.6</t>
  </si>
  <si>
    <t>Cost of rental for the each three month and six month periods ended June 30, 2004  consist  of.-</t>
  </si>
  <si>
    <t>Cost of rental for the each three month and six month periods ended June 30, 2003  consist  of.-</t>
  </si>
  <si>
    <t xml:space="preserve">Selling and administrative expenses  for the each three month and six month periods ended </t>
  </si>
  <si>
    <t>June 30, 2004  consist  of.-</t>
  </si>
  <si>
    <t>June 30, 2003  consist  of.-</t>
  </si>
  <si>
    <t>In 2004 (Unit : Million baht)</t>
  </si>
  <si>
    <t>In 2003 (Unit : Million baht)</t>
  </si>
  <si>
    <t>Page 28 of 28</t>
  </si>
  <si>
    <t>Page 22 of 28</t>
  </si>
  <si>
    <t>Page 23 of 28</t>
  </si>
  <si>
    <t>Page 24 of 28</t>
  </si>
  <si>
    <t>Page 25 of 28</t>
  </si>
  <si>
    <t>Page 26 of 28</t>
  </si>
  <si>
    <t>Page 27 of 28</t>
  </si>
  <si>
    <t>Page 21 of 28</t>
  </si>
  <si>
    <t>Page 20 of 28</t>
  </si>
  <si>
    <t>Page 19 of 28</t>
  </si>
  <si>
    <t>Page 18 of 28</t>
  </si>
  <si>
    <t>Page 17 of 28</t>
  </si>
  <si>
    <r>
      <t xml:space="preserve"> </t>
    </r>
    <r>
      <rPr>
        <u val="single"/>
        <sz val="12"/>
        <rFont val="Browallia New"/>
        <family val="2"/>
      </rPr>
      <t xml:space="preserve"> Less</t>
    </r>
    <r>
      <rPr>
        <sz val="12"/>
        <rFont val="Browallia New"/>
        <family val="2"/>
      </rPr>
      <t xml:space="preserve">  Allowance for impairment loss</t>
    </r>
  </si>
  <si>
    <t>Page 14 of 28</t>
  </si>
  <si>
    <t>Page 15 of 28</t>
  </si>
  <si>
    <t>Page 16 of 28</t>
  </si>
  <si>
    <t>Page 9 of 28</t>
  </si>
  <si>
    <t>Page 10 of 28</t>
  </si>
  <si>
    <t>Page 11 of 28</t>
  </si>
  <si>
    <t>Page 12 of 28</t>
  </si>
  <si>
    <t>Page 13 of 28</t>
  </si>
  <si>
    <t>Unrealized loss from exchange rate</t>
  </si>
  <si>
    <t xml:space="preserve">The fair  value approximate  carrying  amounts  stated  in  the  balance  sheet </t>
  </si>
  <si>
    <t xml:space="preserve">As  at  June  30,  2004  and  December  31,  2003    the  Company  and  its  subsidiary  had  the  </t>
  </si>
  <si>
    <t>The  Company  had long-term rental agreements, covering the land used in operations.</t>
  </si>
  <si>
    <t xml:space="preserve">The  terms  of  these agreements are for the longest period expiring in the year 2015.          The annual  </t>
  </si>
  <si>
    <t xml:space="preserve">approximately Baht  6.62  million for the consolidated financial statement and Baht 5.88 million  for the  </t>
  </si>
  <si>
    <t>Company and the subsidiary totalling Baht 5 million and Baht 0.75 million respectively.</t>
  </si>
  <si>
    <t xml:space="preserve">Information  relating  to  the  business  segments  of  the  Company  and  its  subsidiary for the </t>
  </si>
  <si>
    <t xml:space="preserve">Selling  and  administrative expenses  for the each three month and six month periods ended </t>
  </si>
  <si>
    <t xml:space="preserve">Standards No. 41,  Interim  Financial  Statements'  and  the  Rules  of  the  Stock  Exchange of Thailand </t>
  </si>
  <si>
    <t xml:space="preserve">information  of  activities,  events and new situation and will not present information repeatedly from those  </t>
  </si>
  <si>
    <t xml:space="preserve">The  accompanied  interim  financial  statements  are  presented  in accordance with the Accounting </t>
  </si>
  <si>
    <t>has already been disclosed.   Therefore, these interim  financial statements shall be read collectively with</t>
  </si>
  <si>
    <t>The  accompanying  consolidated  financial  statements  included the financial statements of T.C.J.</t>
  </si>
  <si>
    <t xml:space="preserve">the Company  stopped  the  repayment  of  liabilities  to  bank and financial institutions creditors pursuant </t>
  </si>
  <si>
    <t>deficiency  of  Baht  242.2 million  as at  December  31, 2002.        In connection to this, as discussed in</t>
  </si>
  <si>
    <t>The  management  has  confidence  that  the Company can comply with all requirements in rehabilitation</t>
  </si>
  <si>
    <t xml:space="preserve">plan  and  can  generate  sufficient  cash  flows future operations to maintain its liquidity and to repay its </t>
  </si>
  <si>
    <t>debts  at  maturity  dates  as the  Company is able to obtain new sourecs of funds for repayment of debt</t>
  </si>
  <si>
    <t xml:space="preserve">success  in  future  operations  and  in  generating  sufficient  cash  flows  from  operations.           The </t>
  </si>
  <si>
    <t>accompanying  financial  statements  reflect  management's  current  assessments  of the impact to date</t>
  </si>
  <si>
    <t xml:space="preserve">The  accompanied  interim  financial  statements  have  been  prepared  by  using  the  accounting </t>
  </si>
  <si>
    <t>subsidiaries  have  employed  the  same  accounting   policies  in  the  interim financial  statements   for</t>
  </si>
  <si>
    <t>six-month periods  ended  June 30,  2004  and  2003  as  those  used  in  the  financial  statements  for</t>
  </si>
  <si>
    <t xml:space="preserve">A  portion  of the  Company's assets, liabilities, revenues and  expenses represent transactions occurred </t>
  </si>
  <si>
    <t>with  its  subsidiary,  associated and other related parties. These companies are related through common</t>
  </si>
  <si>
    <t>Merchandise  selling  prices are normal business reflect insignificant variation in trading prices</t>
  </si>
  <si>
    <t>The selling  prices  of assets for rent are quoted at the prices insignificantly different from their</t>
  </si>
  <si>
    <t xml:space="preserve">Office  rental  charge to  its  subsidiary  and the related party are determined based on the are </t>
  </si>
  <si>
    <t>Significant  transactions  between  the Company, subsidiary, asscoiated and the related parties</t>
  </si>
  <si>
    <t xml:space="preserve">loss of  building  as at  June 30, 2004 and December 31, 2003  were Baht 17.30 million and Baht  18.60  </t>
  </si>
  <si>
    <t xml:space="preserve">million, respectively) is located on leased land.   The annual land rental charge is Baht 21.6 milion.   This  </t>
  </si>
  <si>
    <t xml:space="preserve">land lease agreement  will  expire  on  April  30, 2005.       However, the Company can renew the lease </t>
  </si>
  <si>
    <t xml:space="preserve">agreement  for 2 years by notification  in  writing  at least 60 days in advance  before expity date.     The </t>
  </si>
  <si>
    <t xml:space="preserve">and damage arising from the Company's  default  in the  lease  agreement.   However  according  to the    </t>
  </si>
  <si>
    <t xml:space="preserve">rehabilitation plan (See  Note  10 ),   the  Company  has  been  exempted  the  payment  of land  rental </t>
  </si>
  <si>
    <t xml:space="preserve">On November 30,  2002,  the Company  had signed a debt restructuring agreement with Big Crane </t>
  </si>
  <si>
    <t>incurred a loss on debt  restructuring  of  Baht  97.4 million.        The  loss mainly resulted from the debt</t>
  </si>
  <si>
    <t>which have the  fair  value  (based on the appraised value of an  independent  appraiser)  lower than the</t>
  </si>
  <si>
    <t xml:space="preserve">receivable  prior to debt  restructuring,   which was recorded in the Company financial statements for the </t>
  </si>
  <si>
    <t xml:space="preserve">subsidiary  is  presented as  "Receivable  from  subsidiary  under debt restructuring  agreement" in  the </t>
  </si>
  <si>
    <t xml:space="preserve">During  the  second  quarter  of  the year 2003,   the  Central  Court  of  Bankruptcy  enforced  SPL </t>
  </si>
  <si>
    <t>Transport Co.,Ltd,  the  borrower  of  loan of Baht 17.22 million (fully provision for allowance for doubtful</t>
  </si>
  <si>
    <t>debt)  to pay its loan principal and interest at the rate of 5% per annum to the Company.   The borrower</t>
  </si>
  <si>
    <t xml:space="preserve">accounts  receivable  of  Baht  15.8 million to the  Company and by repayment in cash of approximately </t>
  </si>
  <si>
    <t xml:space="preserve">Baht 0.3 million.     The Company has received cash of Baht  0.3 million in July 2003.      However, the </t>
  </si>
  <si>
    <t xml:space="preserve">management   expect   that   the  transferred  accounts  receivable  are  not  collectible,  therefore,  the </t>
  </si>
  <si>
    <t>During  the  second quarter  of  2003, the Company and the subsidiary reviewed the current status of</t>
  </si>
  <si>
    <t xml:space="preserve">certain  trade  receivables  and  approved  to  write-off  those  uncollectible  receivables from the book as </t>
  </si>
  <si>
    <t>bad  debts  totalling  Baht  36.3  million  for the consolidated financial statements and Baht  5.6 million for</t>
  </si>
  <si>
    <t>the  Company's  financial  statements only and to reverse the related allowance for doubtful accounts fully</t>
  </si>
  <si>
    <t xml:space="preserve">appraiser  licensed  by  The  Office  of  the  Securities and Exchange Commission.       The appraisal  of </t>
  </si>
  <si>
    <t>inventories was  made by the replacement cost approach.   The independent appraiser did not  apply  the</t>
  </si>
  <si>
    <t xml:space="preserve">market approach  on  the  appraisal  because of the inadequacy of market information.       The Company </t>
  </si>
  <si>
    <t>As at  June 30,  2004   and   December  31,  2003,  the   merchandise  inventories   included   long-</t>
  </si>
  <si>
    <t xml:space="preserve">amounting to Baht 47.67 million and  Baht 63.20 million respectively.        The Company believes that the </t>
  </si>
  <si>
    <t xml:space="preserve">loss from exchange rate  amounting  to Baht 16.66 million ) charged with interest at the rate ranging from </t>
  </si>
  <si>
    <t xml:space="preserve">2.25% to 2.47% per annum (at refinancing cost plus a fixed margin)  it will be due within December 2004 </t>
  </si>
  <si>
    <t xml:space="preserve">amounting  to  USD 5.5  million  or approximately Baht 225.67 million and in February 2005 amounting to </t>
  </si>
  <si>
    <t xml:space="preserve">debenture as detailed in Note 10.3.     The Company had repaid all of this principal of debt by the money </t>
  </si>
  <si>
    <t xml:space="preserve">Principal  of  debt approximately Baht 370 million was change to be a liability under convertible </t>
  </si>
  <si>
    <t>In  connection  to  this,   the Company  submitted  for rehabilitation to  the  Central Bankruptcy Court</t>
  </si>
  <si>
    <t>For  creditors  with  collateral  : The  Company has to pay cash to creditors with collateral</t>
  </si>
  <si>
    <t xml:space="preserve">collaterral  totalling  Baht  60.4  million  proportionately  within  6  months after  the  Court  approved  the  </t>
  </si>
  <si>
    <t xml:space="preserve">per share.  The lessor will be entiiled to receive common share capital of 19,800,000 share at Baht 10 par </t>
  </si>
  <si>
    <t xml:space="preserve">value.    After conversion, the  lessor  will  become  the major shareholder of the  Company  and  will  not </t>
  </si>
  <si>
    <t xml:space="preserve">collect  any land rental expense on land which the Company's office premise  is  located  thereon effective </t>
  </si>
  <si>
    <t xml:space="preserve">As  at  December  31,2003  the  Company  has complied with certain steps of the rehabilitaiton </t>
  </si>
  <si>
    <t xml:space="preserve">Share  capital  was decreased in order to  reduce cumulative deficit. In connection to this, </t>
  </si>
  <si>
    <t xml:space="preserve">In  connection  to  the  conversion  of  accrued  rental  expense  into share capital, share </t>
  </si>
  <si>
    <t xml:space="preserve">(22,300,000 at Baht 10 par value).          The increase in share capital was registered with the Ministry of   </t>
  </si>
  <si>
    <t xml:space="preserve">In  January and February  2004  the  Company  has been  granted  a loan from a foreign </t>
  </si>
  <si>
    <t>date (see Note 9) and the loan was used to repay debt under restructuring plan amounting to Baht 271.41</t>
  </si>
  <si>
    <t xml:space="preserve">agreement.      As  at  December 31, 2002, the Company presented a portion  of  convertible  debentures  </t>
  </si>
  <si>
    <t xml:space="preserve">of  Baht 79.3  million as "Debentures conversion rights" under  the shareholders' equity.     The remaining  </t>
  </si>
  <si>
    <t xml:space="preserve">portion of convertible  debentures ( including  reserve  for  debenture redemption premium)  amounting  to  </t>
  </si>
  <si>
    <t xml:space="preserve">convertible  debentures  of Baht  381.4  million and debenture conversion rights of Baht 79.3 million, had </t>
  </si>
  <si>
    <t xml:space="preserve">The subsidiary  has  entered  into hire-purchase contracts with a local company for hire-purchase of </t>
  </si>
  <si>
    <t xml:space="preserve">cranes.    These contracts are repayable in 48 and 36 equal monthly installments.   The ownership of the </t>
  </si>
  <si>
    <t xml:space="preserve">assets purchased  under hire-purchase  contracts  will  be  transferred  to  the  subsidiary  when  the last </t>
  </si>
  <si>
    <t xml:space="preserve">The  subsidiary has entered into lease contracts, which are classified as finance leases, with a local </t>
  </si>
  <si>
    <t>company covering its crane for a period of 4 years.   The financial leases have an option to purchase the</t>
  </si>
  <si>
    <t xml:space="preserve">leased  assets  at  the  expiration  of lease contracts.    As at June 30, 2004 and December 31,2003 the </t>
  </si>
  <si>
    <t xml:space="preserve">subsidiary has to pay the future minimum lease payments under the finance lease contracts in each year </t>
  </si>
  <si>
    <t>The  ownership  of  the assets under finance  lease contracts will be transferred to the subsidiary</t>
  </si>
  <si>
    <t xml:space="preserve">Company  had  transferred  its  brought  forward  legal  reserve  of  Baht  25.0 million to offset against  </t>
  </si>
  <si>
    <t xml:space="preserve">2003,  the Company also has  appropriated  it net  income  for  the year  2003  after  deduction of the </t>
  </si>
  <si>
    <t xml:space="preserve">for  the  year  2003   (after deduct legal reserve as described in Note 13.)   of  22,300,000  shares  of </t>
  </si>
  <si>
    <t>The abovementioned  dividend  payment  is  in  accordance  with the condition postulated in the</t>
  </si>
  <si>
    <t xml:space="preserve">Disclosure  of  Financial  Instruments"  as  a  guidance  to  disclose  about  the  financial instruments </t>
  </si>
  <si>
    <t>The  accounting  policies disclosed in Notes to financial statement for the year ended</t>
  </si>
  <si>
    <t xml:space="preserve">Company  only.      These  letters  of  guarantee  are  collateralized  by cash deposits at banks of the </t>
  </si>
  <si>
    <t xml:space="preserve">In  addition,   the  Company  has  to  transfer its legal reserve, premium and discount on </t>
  </si>
  <si>
    <t>In  connection with the debt restructuring agreement as discussed in Note 10, on September 1,</t>
  </si>
  <si>
    <t>Liabilities under hire purchase contracts</t>
  </si>
  <si>
    <t xml:space="preserve">deficit brought forward, as a legal reserve of Baht 7.0 million.  The reserve is not available for dividend </t>
  </si>
  <si>
    <t xml:space="preserve">The Company  complied  with  the  Thai   Accounting   Standard  No.  48   "Presentations  and  </t>
  </si>
  <si>
    <t>derivative financial instrument.</t>
  </si>
  <si>
    <t>instruments was not significantly different from market rate.</t>
  </si>
  <si>
    <t>by  banks to  certain  government  organizations,  certain  customers  and  a  local  company  totalling</t>
  </si>
  <si>
    <t>Total future minimum lease payment</t>
  </si>
  <si>
    <t>2005</t>
  </si>
  <si>
    <t>2006</t>
  </si>
  <si>
    <t>2007</t>
  </si>
  <si>
    <t>as follows:</t>
  </si>
  <si>
    <t>when the subsidiary exercises the option to purchase the assets and the purchase option is paid.</t>
  </si>
  <si>
    <t>Accounting policies</t>
  </si>
  <si>
    <t>as follows:-</t>
  </si>
  <si>
    <t>December 31, 2003</t>
  </si>
  <si>
    <t>15.2</t>
  </si>
  <si>
    <t>Exchange rate risk</t>
  </si>
  <si>
    <t>Interest rate risk</t>
  </si>
  <si>
    <t>Liquidity risk</t>
  </si>
  <si>
    <t>Fair values are obtained from quoted market prices or discounted cash flow models.</t>
  </si>
  <si>
    <t>a )</t>
  </si>
  <si>
    <t>b )</t>
  </si>
  <si>
    <t>to maturity of those instruments.</t>
  </si>
  <si>
    <t>c )</t>
  </si>
  <si>
    <t>d )</t>
  </si>
  <si>
    <t>e )</t>
  </si>
  <si>
    <t>COST OF RENTAL</t>
  </si>
  <si>
    <t>SELLING AND ADMINISTRATIVE EXPENSES</t>
  </si>
  <si>
    <t xml:space="preserve">Convertible  debentures  are  cancelled  and  debenture holders will receive repayment in </t>
  </si>
  <si>
    <t xml:space="preserve">and  collateral  shall be withdrawn upon receipt of remaining amount by creditors. </t>
  </si>
  <si>
    <t>rehabilitation plan.</t>
  </si>
  <si>
    <t>plan.</t>
  </si>
  <si>
    <t xml:space="preserve">by from the date that the Court approved the rahabilitation plan until the Company repays to every creditor. </t>
  </si>
  <si>
    <t>Each creditor agreed not to request any interest on debt to be repaid under this plan which was</t>
  </si>
  <si>
    <t>effective  from  the  date that the Court approved the rehabilitation plan until the Company repays to every</t>
  </si>
  <si>
    <t>creditor, within the time specified above.</t>
  </si>
  <si>
    <t xml:space="preserve">plan  as  stated  above.    In  connection  to  this , the  outstanding  balance  of  debts  after  approval  of </t>
  </si>
  <si>
    <t>ended December 31,2003.</t>
  </si>
  <si>
    <t>Decrease in share capital</t>
  </si>
  <si>
    <t>Transfer of legal reserve</t>
  </si>
  <si>
    <t>Liabilities under hire-purchase contracts</t>
  </si>
  <si>
    <t xml:space="preserve">On  May  30,2002  the  subsidiary  had  signed  the  compromise contract with a hire-purchase </t>
  </si>
  <si>
    <t>creditor.    Under the term of compromise contract, the subsidiary had to repay a portion of liabilities under</t>
  </si>
  <si>
    <t>8.</t>
  </si>
  <si>
    <t>INVESTMENTS IN COMMON SHARE</t>
  </si>
  <si>
    <t>8.1</t>
  </si>
  <si>
    <t>Investment (Unit : Million Baht)</t>
  </si>
  <si>
    <t>At Cost</t>
  </si>
  <si>
    <t>At Equity</t>
  </si>
  <si>
    <t>Holdings</t>
  </si>
  <si>
    <t>of Holdings</t>
  </si>
  <si>
    <t>Percentage</t>
  </si>
  <si>
    <t>Paid-up Capital</t>
  </si>
  <si>
    <t>(Unit :</t>
  </si>
  <si>
    <t xml:space="preserve"> million Baht)</t>
  </si>
  <si>
    <t>Relations</t>
  </si>
  <si>
    <t>Type of</t>
  </si>
  <si>
    <t>Business</t>
  </si>
  <si>
    <t>Company</t>
  </si>
  <si>
    <t xml:space="preserve">  - Big Crane and Equipment</t>
  </si>
  <si>
    <t xml:space="preserve">    Rental Co., Ltd.</t>
  </si>
  <si>
    <t>Crane, Trailor</t>
  </si>
  <si>
    <t xml:space="preserve">and tractor </t>
  </si>
  <si>
    <t>sales and</t>
  </si>
  <si>
    <t>rental service</t>
  </si>
  <si>
    <t>Common</t>
  </si>
  <si>
    <t>and directors</t>
  </si>
  <si>
    <t>Associated Company</t>
  </si>
  <si>
    <t xml:space="preserve">Crane and </t>
  </si>
  <si>
    <t>tractor</t>
  </si>
  <si>
    <t>rental sevice</t>
  </si>
  <si>
    <t>Total investments recorded</t>
  </si>
  <si>
    <t xml:space="preserve">   by the equity method</t>
  </si>
  <si>
    <t>The above subsidiary and asociated company are registered and incorprated in Thailand.</t>
  </si>
  <si>
    <t>8.2</t>
  </si>
  <si>
    <t>Other  Long-Term Investments</t>
  </si>
  <si>
    <t>At cost</t>
  </si>
  <si>
    <t xml:space="preserve">of </t>
  </si>
  <si>
    <t>Paid-up</t>
  </si>
  <si>
    <t>Capital</t>
  </si>
  <si>
    <t>(Unit : Million</t>
  </si>
  <si>
    <t>Baht)</t>
  </si>
  <si>
    <t>Other Non-Related Companies</t>
  </si>
  <si>
    <t xml:space="preserve">  - Furakawa Unic (Thailand) Co.,Ltd</t>
  </si>
  <si>
    <t xml:space="preserve">  - Sahakarn Wisavakorn Co., Ltd.</t>
  </si>
  <si>
    <t xml:space="preserve">  of investments </t>
  </si>
  <si>
    <t xml:space="preserve">  Other long-term investments-net</t>
  </si>
  <si>
    <t>Manufacturing</t>
  </si>
  <si>
    <t>9.</t>
  </si>
  <si>
    <t>January 1,</t>
  </si>
  <si>
    <t>restructuring</t>
  </si>
  <si>
    <t>6.</t>
  </si>
  <si>
    <t>Accounts receivable-trade</t>
  </si>
  <si>
    <t>-  Domestic</t>
  </si>
  <si>
    <t>-  Oversea</t>
  </si>
  <si>
    <t>Allowance for doubtful accounts</t>
  </si>
  <si>
    <t>recorded in prior years.</t>
  </si>
  <si>
    <t>Under or equal to 3 months</t>
  </si>
  <si>
    <t>Over 3 months to 6 months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</si>
</sst>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฿&quot;#,##0;\-&quot;฿&quot;#,##0"/>
    <numFmt numFmtId="173" formatCode="&quot;฿&quot;#,##0;[Red]\-&quot;฿&quot;#,##0"/>
    <numFmt numFmtId="174" formatCode="&quot;฿&quot;#,##0.00;\-&quot;฿&quot;#,##0.00"/>
    <numFmt numFmtId="175" formatCode="&quot;฿&quot;#,##0.00;[Red]\-&quot;฿&quot;#,##0.00"/>
    <numFmt numFmtId="176" formatCode="_-&quot;฿&quot;* #,##0_-;\-&quot;฿&quot;* #,##0_-;_-&quot;฿&quot;* &quot;-&quot;_-;_-@_-"/>
    <numFmt numFmtId="177" formatCode="_-&quot;฿&quot;* #,##0.00_-;\-&quot;฿&quot;* #,##0.00_-;_-&quot;฿&quot;* &quot;-&quot;??_-;_-@_-"/>
    <numFmt numFmtId="178" formatCode="\t&quot;฿&quot;#,##0_);\(\t&quot;฿&quot;#,##0\)"/>
    <numFmt numFmtId="179" formatCode="\t&quot;฿&quot;#,##0_);[Red]\(\t&quot;฿&quot;#,##0\)"/>
    <numFmt numFmtId="180" formatCode="\t&quot;฿&quot;#,##0.00_);\(\t&quot;฿&quot;#,##0.00\)"/>
    <numFmt numFmtId="181" formatCode="\t&quot;฿&quot;#,##0.00_);[Red]\(\t&quot;฿&quot;#,##0.00\)"/>
    <numFmt numFmtId="182" formatCode="_-* #,##0.0_-;\-* #,##0.0_-;_-* &quot;-&quot;??_-;_-@_-"/>
    <numFmt numFmtId="183" formatCode="_-* #,##0_-;\-* #,##0_-;_-* &quot;-&quot;??_-;_-@_-"/>
    <numFmt numFmtId="184" formatCode="_(* #,##0.000_);_(* \(#,##0.000\);_(* &quot;-&quot;??_);_(@_)"/>
    <numFmt numFmtId="185" formatCode="_(* #,##0.0000_);_(* \(#,##0.0000\);_(* &quot;-&quot;??_);_(@_)"/>
    <numFmt numFmtId="186" formatCode="_(* #,##0.0_);_(* \(#,##0.0\);_(* &quot;-&quot;??_);_(@_)"/>
    <numFmt numFmtId="187" formatCode="_(* #,##0_);_(* \(#,##0\);_(* &quot;-&quot;??_);_(@_)"/>
    <numFmt numFmtId="188" formatCode="#,##0.0_);\(#,##0.0\)"/>
    <numFmt numFmtId="189" formatCode="\(#,##0\);\(#,##0\)"/>
    <numFmt numFmtId="190" formatCode="0.0"/>
    <numFmt numFmtId="191" formatCode="_-* #,##0.000_-;\-* #,##0.000_-;_-* &quot;-&quot;??_-;_-@_-"/>
    <numFmt numFmtId="192" formatCode="\(#,##0.0\);\(#,##0.0\)"/>
    <numFmt numFmtId="193" formatCode="#,##0.00\);\(#,##0.00\)"/>
    <numFmt numFmtId="194" formatCode="#,##0._);\(#,##0\)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</numFmts>
  <fonts count="15">
    <font>
      <sz val="14"/>
      <name val="Cordia New"/>
      <family val="0"/>
    </font>
    <font>
      <sz val="15"/>
      <name val="Browallia New"/>
      <family val="2"/>
    </font>
    <font>
      <b/>
      <sz val="15"/>
      <name val="Browallia New"/>
      <family val="2"/>
    </font>
    <font>
      <b/>
      <u val="single"/>
      <sz val="15"/>
      <name val="Browallia New"/>
      <family val="2"/>
    </font>
    <font>
      <u val="single"/>
      <sz val="15"/>
      <name val="Browallia New"/>
      <family val="2"/>
    </font>
    <font>
      <sz val="14"/>
      <name val="Browallia New"/>
      <family val="2"/>
    </font>
    <font>
      <sz val="12"/>
      <name val="Browallia New"/>
      <family val="2"/>
    </font>
    <font>
      <b/>
      <sz val="14"/>
      <name val="Browallia New"/>
      <family val="2"/>
    </font>
    <font>
      <b/>
      <sz val="12"/>
      <name val="Browallia New"/>
      <family val="2"/>
    </font>
    <font>
      <u val="single"/>
      <sz val="14"/>
      <name val="Browallia New"/>
      <family val="2"/>
    </font>
    <font>
      <sz val="13"/>
      <name val="Browallia New"/>
      <family val="2"/>
    </font>
    <font>
      <sz val="10"/>
      <name val="Arial"/>
      <family val="0"/>
    </font>
    <font>
      <sz val="15"/>
      <name val="Cordia New"/>
      <family val="0"/>
    </font>
    <font>
      <u val="single"/>
      <sz val="13"/>
      <name val="Browallia New"/>
      <family val="2"/>
    </font>
    <font>
      <u val="single"/>
      <sz val="12"/>
      <name val="Browallia Ne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</cellStyleXfs>
  <cellXfs count="228">
    <xf numFmtId="0" fontId="0" fillId="0" borderId="0" xfId="0" applyAlignment="1">
      <alignment/>
    </xf>
    <xf numFmtId="171" fontId="1" fillId="0" borderId="0" xfId="15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183" fontId="1" fillId="0" borderId="0" xfId="15" applyNumberFormat="1" applyFont="1" applyAlignment="1">
      <alignment/>
    </xf>
    <xf numFmtId="0" fontId="3" fillId="0" borderId="0" xfId="0" applyFont="1" applyAlignment="1">
      <alignment/>
    </xf>
    <xf numFmtId="183" fontId="1" fillId="0" borderId="2" xfId="15" applyNumberFormat="1" applyFont="1" applyBorder="1" applyAlignment="1">
      <alignment/>
    </xf>
    <xf numFmtId="183" fontId="1" fillId="0" borderId="1" xfId="15" applyNumberFormat="1" applyFont="1" applyBorder="1" applyAlignment="1">
      <alignment/>
    </xf>
    <xf numFmtId="37" fontId="1" fillId="0" borderId="0" xfId="15" applyNumberFormat="1" applyFont="1" applyAlignment="1">
      <alignment/>
    </xf>
    <xf numFmtId="183" fontId="1" fillId="0" borderId="0" xfId="15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171" fontId="1" fillId="0" borderId="0" xfId="15" applyFont="1" applyAlignment="1">
      <alignment horizontal="left"/>
    </xf>
    <xf numFmtId="171" fontId="2" fillId="0" borderId="0" xfId="15" applyFont="1" applyAlignment="1">
      <alignment horizontal="left"/>
    </xf>
    <xf numFmtId="171" fontId="1" fillId="0" borderId="1" xfId="15" applyFont="1" applyBorder="1" applyAlignment="1">
      <alignment horizontal="left"/>
    </xf>
    <xf numFmtId="171" fontId="1" fillId="0" borderId="1" xfId="15" applyFont="1" applyBorder="1" applyAlignment="1">
      <alignment horizontal="center"/>
    </xf>
    <xf numFmtId="171" fontId="1" fillId="0" borderId="0" xfId="15" applyFont="1" applyAlignment="1">
      <alignment horizontal="center"/>
    </xf>
    <xf numFmtId="183" fontId="1" fillId="0" borderId="0" xfId="15" applyNumberFormat="1" applyFont="1" applyAlignment="1">
      <alignment horizontal="left"/>
    </xf>
    <xf numFmtId="183" fontId="1" fillId="0" borderId="0" xfId="15" applyNumberFormat="1" applyFont="1" applyBorder="1" applyAlignment="1">
      <alignment horizontal="left"/>
    </xf>
    <xf numFmtId="183" fontId="2" fillId="0" borderId="0" xfId="15" applyNumberFormat="1" applyFont="1" applyAlignment="1">
      <alignment horizontal="left"/>
    </xf>
    <xf numFmtId="183" fontId="1" fillId="0" borderId="1" xfId="15" applyNumberFormat="1" applyFont="1" applyBorder="1" applyAlignment="1" quotePrefix="1">
      <alignment horizontal="center"/>
    </xf>
    <xf numFmtId="183" fontId="1" fillId="0" borderId="0" xfId="15" applyNumberFormat="1" applyFont="1" applyAlignment="1" quotePrefix="1">
      <alignment horizontal="center"/>
    </xf>
    <xf numFmtId="183" fontId="1" fillId="0" borderId="1" xfId="15" applyNumberFormat="1" applyFont="1" applyBorder="1" applyAlignment="1">
      <alignment horizontal="center"/>
    </xf>
    <xf numFmtId="171" fontId="1" fillId="0" borderId="0" xfId="15" applyFont="1" applyAlignment="1">
      <alignment horizontal="centerContinuous"/>
    </xf>
    <xf numFmtId="183" fontId="1" fillId="0" borderId="0" xfId="15" applyNumberFormat="1" applyFont="1" applyAlignment="1">
      <alignment horizontal="centerContinuous"/>
    </xf>
    <xf numFmtId="0" fontId="3" fillId="0" borderId="0" xfId="0" applyFont="1" applyAlignment="1">
      <alignment horizontal="left"/>
    </xf>
    <xf numFmtId="171" fontId="1" fillId="0" borderId="1" xfId="15" applyFont="1" applyBorder="1" applyAlignment="1">
      <alignment horizontal="centerContinuous"/>
    </xf>
    <xf numFmtId="183" fontId="1" fillId="0" borderId="1" xfId="15" applyNumberFormat="1" applyFont="1" applyBorder="1" applyAlignment="1">
      <alignment horizontal="centerContinuous"/>
    </xf>
    <xf numFmtId="183" fontId="5" fillId="0" borderId="0" xfId="15" applyNumberFormat="1" applyFont="1" applyAlignment="1">
      <alignment horizontal="center"/>
    </xf>
    <xf numFmtId="183" fontId="6" fillId="0" borderId="1" xfId="15" applyNumberFormat="1" applyFont="1" applyBorder="1" applyAlignment="1">
      <alignment horizontal="center"/>
    </xf>
    <xf numFmtId="0" fontId="1" fillId="0" borderId="1" xfId="0" applyFont="1" applyBorder="1" applyAlignment="1">
      <alignment horizontal="centerContinuous"/>
    </xf>
    <xf numFmtId="182" fontId="1" fillId="0" borderId="0" xfId="15" applyNumberFormat="1" applyFont="1" applyAlignment="1">
      <alignment horizontal="left"/>
    </xf>
    <xf numFmtId="182" fontId="1" fillId="0" borderId="1" xfId="15" applyNumberFormat="1" applyFont="1" applyBorder="1" applyAlignment="1">
      <alignment horizontal="left"/>
    </xf>
    <xf numFmtId="182" fontId="1" fillId="0" borderId="2" xfId="15" applyNumberFormat="1" applyFont="1" applyBorder="1" applyAlignment="1">
      <alignment horizontal="left"/>
    </xf>
    <xf numFmtId="17" fontId="1" fillId="0" borderId="0" xfId="0" applyNumberFormat="1" applyFont="1" applyAlignment="1" quotePrefix="1">
      <alignment horizontal="left"/>
    </xf>
    <xf numFmtId="37" fontId="1" fillId="0" borderId="0" xfId="15" applyNumberFormat="1" applyFont="1" applyAlignment="1">
      <alignment horizontal="right"/>
    </xf>
    <xf numFmtId="183" fontId="1" fillId="0" borderId="2" xfId="15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171" fontId="1" fillId="0" borderId="3" xfId="15" applyFont="1" applyBorder="1" applyAlignment="1">
      <alignment horizontal="center"/>
    </xf>
    <xf numFmtId="189" fontId="1" fillId="0" borderId="0" xfId="15" applyNumberFormat="1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 quotePrefix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183" fontId="1" fillId="0" borderId="0" xfId="15" applyNumberFormat="1" applyFont="1" applyBorder="1" applyAlignment="1">
      <alignment/>
    </xf>
    <xf numFmtId="183" fontId="1" fillId="0" borderId="2" xfId="0" applyNumberFormat="1" applyFont="1" applyBorder="1" applyAlignment="1">
      <alignment/>
    </xf>
    <xf numFmtId="171" fontId="6" fillId="0" borderId="1" xfId="15" applyFont="1" applyBorder="1" applyAlignment="1">
      <alignment/>
    </xf>
    <xf numFmtId="190" fontId="6" fillId="0" borderId="4" xfId="0" applyNumberFormat="1" applyFont="1" applyBorder="1" applyAlignment="1">
      <alignment/>
    </xf>
    <xf numFmtId="0" fontId="2" fillId="0" borderId="0" xfId="0" applyFont="1" applyAlignment="1" quotePrefix="1">
      <alignment/>
    </xf>
    <xf numFmtId="189" fontId="1" fillId="0" borderId="0" xfId="15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190" fontId="6" fillId="0" borderId="0" xfId="0" applyNumberFormat="1" applyFont="1" applyAlignment="1">
      <alignment/>
    </xf>
    <xf numFmtId="171" fontId="6" fillId="0" borderId="0" xfId="15" applyFont="1" applyAlignment="1">
      <alignment/>
    </xf>
    <xf numFmtId="190" fontId="6" fillId="0" borderId="1" xfId="0" applyNumberFormat="1" applyFont="1" applyBorder="1" applyAlignment="1">
      <alignment/>
    </xf>
    <xf numFmtId="171" fontId="1" fillId="0" borderId="2" xfId="0" applyNumberFormat="1" applyFont="1" applyBorder="1" applyAlignment="1">
      <alignment/>
    </xf>
    <xf numFmtId="0" fontId="10" fillId="0" borderId="0" xfId="0" applyFont="1" applyAlignment="1">
      <alignment horizontal="center"/>
    </xf>
    <xf numFmtId="171" fontId="1" fillId="0" borderId="2" xfId="15" applyFont="1" applyBorder="1" applyAlignment="1">
      <alignment/>
    </xf>
    <xf numFmtId="0" fontId="1" fillId="0" borderId="0" xfId="20" applyFont="1">
      <alignment/>
      <protection/>
    </xf>
    <xf numFmtId="0" fontId="2" fillId="0" borderId="0" xfId="20" applyFont="1" quotePrefix="1">
      <alignment/>
      <protection/>
    </xf>
    <xf numFmtId="0" fontId="1" fillId="0" borderId="0" xfId="20" applyFont="1" quotePrefix="1">
      <alignment/>
      <protection/>
    </xf>
    <xf numFmtId="37" fontId="1" fillId="0" borderId="0" xfId="0" applyNumberFormat="1" applyFont="1" applyAlignment="1">
      <alignment/>
    </xf>
    <xf numFmtId="39" fontId="10" fillId="0" borderId="0" xfId="0" applyNumberFormat="1" applyFont="1" applyAlignment="1">
      <alignment horizontal="center"/>
    </xf>
    <xf numFmtId="49" fontId="1" fillId="0" borderId="1" xfId="15" applyNumberFormat="1" applyFont="1" applyBorder="1" applyAlignment="1" quotePrefix="1">
      <alignment horizontal="center"/>
    </xf>
    <xf numFmtId="49" fontId="1" fillId="0" borderId="1" xfId="15" applyNumberFormat="1" applyFont="1" applyBorder="1" applyAlignment="1">
      <alignment horizontal="center"/>
    </xf>
    <xf numFmtId="183" fontId="10" fillId="0" borderId="0" xfId="15" applyNumberFormat="1" applyFont="1" applyAlignment="1">
      <alignment horizontal="left"/>
    </xf>
    <xf numFmtId="171" fontId="1" fillId="0" borderId="0" xfId="15" applyFont="1" applyAlignment="1">
      <alignment horizontal="right"/>
    </xf>
    <xf numFmtId="183" fontId="1" fillId="0" borderId="0" xfId="15" applyNumberFormat="1" applyFont="1" applyBorder="1" applyAlignment="1">
      <alignment horizontal="center"/>
    </xf>
    <xf numFmtId="183" fontId="1" fillId="0" borderId="3" xfId="15" applyNumberFormat="1" applyFont="1" applyBorder="1" applyAlignment="1">
      <alignment horizontal="center"/>
    </xf>
    <xf numFmtId="171" fontId="1" fillId="0" borderId="0" xfId="15" applyFont="1" applyBorder="1" applyAlignment="1">
      <alignment horizontal="center"/>
    </xf>
    <xf numFmtId="171" fontId="1" fillId="0" borderId="0" xfId="15" applyFont="1" applyBorder="1" applyAlignment="1">
      <alignment horizontal="left"/>
    </xf>
    <xf numFmtId="37" fontId="1" fillId="0" borderId="0" xfId="15" applyNumberFormat="1" applyFont="1" applyBorder="1" applyAlignment="1">
      <alignment horizontal="right"/>
    </xf>
    <xf numFmtId="171" fontId="1" fillId="0" borderId="0" xfId="15" applyFont="1" applyBorder="1" applyAlignment="1">
      <alignment horizontal="right"/>
    </xf>
    <xf numFmtId="0" fontId="7" fillId="0" borderId="0" xfId="0" applyFont="1" applyAlignment="1" quotePrefix="1">
      <alignment/>
    </xf>
    <xf numFmtId="0" fontId="7" fillId="0" borderId="0" xfId="0" applyFont="1" applyFill="1" applyAlignment="1">
      <alignment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71" fontId="5" fillId="0" borderId="0" xfId="15" applyFont="1" applyBorder="1" applyAlignment="1">
      <alignment horizontal="left"/>
    </xf>
    <xf numFmtId="183" fontId="5" fillId="0" borderId="0" xfId="15" applyNumberFormat="1" applyFont="1" applyBorder="1" applyAlignment="1">
      <alignment horizontal="left"/>
    </xf>
    <xf numFmtId="0" fontId="5" fillId="0" borderId="1" xfId="0" applyFont="1" applyBorder="1" applyAlignment="1">
      <alignment horizontal="centerContinuous"/>
    </xf>
    <xf numFmtId="171" fontId="5" fillId="0" borderId="1" xfId="15" applyFont="1" applyBorder="1" applyAlignment="1">
      <alignment horizontal="centerContinuous"/>
    </xf>
    <xf numFmtId="183" fontId="5" fillId="0" borderId="1" xfId="15" applyNumberFormat="1" applyFont="1" applyBorder="1" applyAlignment="1">
      <alignment horizontal="centerContinuous"/>
    </xf>
    <xf numFmtId="171" fontId="5" fillId="0" borderId="5" xfId="15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171" fontId="5" fillId="0" borderId="0" xfId="15" applyFont="1" applyAlignment="1">
      <alignment horizontal="left"/>
    </xf>
    <xf numFmtId="183" fontId="5" fillId="0" borderId="5" xfId="15" applyNumberFormat="1" applyFont="1" applyBorder="1" applyAlignment="1">
      <alignment horizontal="centerContinuous"/>
    </xf>
    <xf numFmtId="171" fontId="5" fillId="0" borderId="0" xfId="15" applyFont="1" applyBorder="1" applyAlignment="1">
      <alignment horizontal="center"/>
    </xf>
    <xf numFmtId="171" fontId="5" fillId="0" borderId="0" xfId="15" applyFont="1" applyAlignment="1">
      <alignment horizontal="center"/>
    </xf>
    <xf numFmtId="0" fontId="5" fillId="0" borderId="1" xfId="15" applyNumberFormat="1" applyFont="1" applyBorder="1" applyAlignment="1" quotePrefix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Alignment="1">
      <alignment/>
    </xf>
    <xf numFmtId="37" fontId="1" fillId="0" borderId="0" xfId="0" applyNumberFormat="1" applyFont="1" applyBorder="1" applyAlignment="1">
      <alignment horizontal="right"/>
    </xf>
    <xf numFmtId="0" fontId="1" fillId="0" borderId="0" xfId="0" applyFont="1" applyFill="1" applyAlignment="1" quotePrefix="1">
      <alignment/>
    </xf>
    <xf numFmtId="37" fontId="1" fillId="0" borderId="2" xfId="0" applyNumberFormat="1" applyFont="1" applyBorder="1" applyAlignment="1">
      <alignment horizontal="right"/>
    </xf>
    <xf numFmtId="37" fontId="1" fillId="0" borderId="1" xfId="15" applyNumberFormat="1" applyFont="1" applyBorder="1" applyAlignment="1">
      <alignment/>
    </xf>
    <xf numFmtId="171" fontId="1" fillId="0" borderId="1" xfId="15" applyFont="1" applyBorder="1" applyAlignment="1">
      <alignment/>
    </xf>
    <xf numFmtId="171" fontId="10" fillId="0" borderId="0" xfId="15" applyFont="1" applyBorder="1" applyAlignment="1">
      <alignment horizontal="center"/>
    </xf>
    <xf numFmtId="171" fontId="10" fillId="0" borderId="0" xfId="15" applyFont="1" applyAlignment="1">
      <alignment horizontal="center"/>
    </xf>
    <xf numFmtId="183" fontId="10" fillId="0" borderId="0" xfId="15" applyNumberFormat="1" applyFont="1" applyAlignment="1">
      <alignment horizontal="center"/>
    </xf>
    <xf numFmtId="0" fontId="10" fillId="0" borderId="1" xfId="15" applyNumberFormat="1" applyFont="1" applyBorder="1" applyAlignment="1" quotePrefix="1">
      <alignment horizontal="center"/>
    </xf>
    <xf numFmtId="0" fontId="10" fillId="0" borderId="0" xfId="0" applyFont="1" applyBorder="1" applyAlignment="1">
      <alignment horizontal="center"/>
    </xf>
    <xf numFmtId="171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" xfId="0" applyFont="1" applyBorder="1" applyAlignment="1" quotePrefix="1">
      <alignment horizontal="center"/>
    </xf>
    <xf numFmtId="0" fontId="5" fillId="0" borderId="1" xfId="0" applyFont="1" applyBorder="1" applyAlignment="1">
      <alignment horizontal="centerContinuous" wrapText="1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37" fontId="1" fillId="0" borderId="1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171" fontId="1" fillId="0" borderId="0" xfId="15" applyFont="1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6" fillId="0" borderId="0" xfId="0" applyFont="1" applyAlignment="1">
      <alignment horizontal="centerContinuous"/>
    </xf>
    <xf numFmtId="183" fontId="1" fillId="0" borderId="3" xfId="15" applyNumberFormat="1" applyFont="1" applyBorder="1" applyAlignment="1" quotePrefix="1">
      <alignment/>
    </xf>
    <xf numFmtId="183" fontId="1" fillId="0" borderId="0" xfId="15" applyNumberFormat="1" applyFont="1" applyAlignment="1" quotePrefix="1">
      <alignment/>
    </xf>
    <xf numFmtId="183" fontId="1" fillId="0" borderId="0" xfId="15" applyNumberFormat="1" applyFont="1" applyAlignment="1">
      <alignment/>
    </xf>
    <xf numFmtId="183" fontId="1" fillId="0" borderId="1" xfId="15" applyNumberFormat="1" applyFont="1" applyBorder="1" applyAlignment="1" quotePrefix="1">
      <alignment/>
    </xf>
    <xf numFmtId="183" fontId="1" fillId="0" borderId="2" xfId="15" applyNumberFormat="1" applyFont="1" applyBorder="1" applyAlignment="1" quotePrefix="1">
      <alignment/>
    </xf>
    <xf numFmtId="183" fontId="1" fillId="0" borderId="0" xfId="15" applyNumberFormat="1" applyFont="1" applyBorder="1" applyAlignment="1">
      <alignment/>
    </xf>
    <xf numFmtId="183" fontId="1" fillId="0" borderId="0" xfId="15" applyNumberFormat="1" applyFont="1" applyBorder="1" applyAlignment="1" quotePrefix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Continuous"/>
    </xf>
    <xf numFmtId="0" fontId="10" fillId="0" borderId="0" xfId="0" applyFont="1" applyAlignment="1">
      <alignment/>
    </xf>
    <xf numFmtId="190" fontId="6" fillId="0" borderId="0" xfId="0" applyNumberFormat="1" applyFont="1" applyAlignment="1" quotePrefix="1">
      <alignment horizontal="right"/>
    </xf>
    <xf numFmtId="183" fontId="5" fillId="0" borderId="5" xfId="15" applyNumberFormat="1" applyFont="1" applyBorder="1" applyAlignment="1">
      <alignment horizontal="center"/>
    </xf>
    <xf numFmtId="0" fontId="3" fillId="0" borderId="0" xfId="0" applyFont="1" applyAlignment="1">
      <alignment/>
    </xf>
    <xf numFmtId="182" fontId="1" fillId="0" borderId="0" xfId="15" applyNumberFormat="1" applyFont="1" applyBorder="1" applyAlignment="1">
      <alignment horizontal="left"/>
    </xf>
    <xf numFmtId="183" fontId="5" fillId="0" borderId="0" xfId="15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15" applyNumberFormat="1" applyFont="1" applyBorder="1" applyAlignment="1">
      <alignment horizontal="center"/>
    </xf>
    <xf numFmtId="49" fontId="5" fillId="0" borderId="1" xfId="15" applyNumberFormat="1" applyFont="1" applyBorder="1" applyAlignment="1" quotePrefix="1">
      <alignment horizontal="center"/>
    </xf>
    <xf numFmtId="171" fontId="5" fillId="0" borderId="5" xfId="15" applyFont="1" applyBorder="1" applyAlignment="1">
      <alignment horizontal="left"/>
    </xf>
    <xf numFmtId="171" fontId="5" fillId="0" borderId="5" xfId="15" applyFont="1" applyBorder="1" applyAlignment="1">
      <alignment horizontal="center"/>
    </xf>
    <xf numFmtId="183" fontId="5" fillId="0" borderId="5" xfId="15" applyNumberFormat="1" applyFont="1" applyBorder="1" applyAlignment="1">
      <alignment horizontal="left"/>
    </xf>
    <xf numFmtId="39" fontId="10" fillId="0" borderId="0" xfId="0" applyNumberFormat="1" applyFont="1" applyAlignment="1">
      <alignment horizontal="right"/>
    </xf>
    <xf numFmtId="183" fontId="1" fillId="0" borderId="0" xfId="15" applyNumberFormat="1" applyFont="1" applyAlignment="1">
      <alignment horizontal="right"/>
    </xf>
    <xf numFmtId="171" fontId="1" fillId="0" borderId="0" xfId="15" applyNumberFormat="1" applyFont="1" applyAlignment="1">
      <alignment/>
    </xf>
    <xf numFmtId="171" fontId="1" fillId="0" borderId="2" xfId="15" applyNumberFormat="1" applyFont="1" applyBorder="1" applyAlignment="1">
      <alignment horizontal="left"/>
    </xf>
    <xf numFmtId="37" fontId="5" fillId="0" borderId="0" xfId="0" applyNumberFormat="1" applyFont="1" applyAlignment="1">
      <alignment/>
    </xf>
    <xf numFmtId="37" fontId="5" fillId="0" borderId="2" xfId="0" applyNumberFormat="1" applyFont="1" applyBorder="1" applyAlignment="1">
      <alignment/>
    </xf>
    <xf numFmtId="0" fontId="6" fillId="0" borderId="0" xfId="0" applyFont="1" applyAlignment="1" quotePrefix="1">
      <alignment horizontal="center"/>
    </xf>
    <xf numFmtId="39" fontId="6" fillId="0" borderId="0" xfId="0" applyNumberFormat="1" applyFont="1" applyAlignment="1">
      <alignment/>
    </xf>
    <xf numFmtId="39" fontId="6" fillId="0" borderId="2" xfId="0" applyNumberFormat="1" applyFont="1" applyBorder="1" applyAlignment="1">
      <alignment/>
    </xf>
    <xf numFmtId="191" fontId="6" fillId="0" borderId="0" xfId="15" applyNumberFormat="1" applyFont="1" applyAlignment="1">
      <alignment horizontal="center"/>
    </xf>
    <xf numFmtId="0" fontId="2" fillId="0" borderId="0" xfId="20" applyFont="1" applyFill="1" quotePrefix="1">
      <alignment/>
      <protection/>
    </xf>
    <xf numFmtId="0" fontId="2" fillId="0" borderId="0" xfId="20" applyFont="1" applyFill="1">
      <alignment/>
      <protection/>
    </xf>
    <xf numFmtId="0" fontId="1" fillId="0" borderId="0" xfId="20" applyFont="1" applyFill="1">
      <alignment/>
      <protection/>
    </xf>
    <xf numFmtId="0" fontId="1" fillId="0" borderId="0" xfId="20" applyFont="1" applyFill="1" quotePrefix="1">
      <alignment/>
      <protection/>
    </xf>
    <xf numFmtId="0" fontId="10" fillId="0" borderId="0" xfId="20" applyFont="1" applyFill="1">
      <alignment/>
      <protection/>
    </xf>
    <xf numFmtId="0" fontId="10" fillId="0" borderId="1" xfId="20" applyFont="1" applyFill="1" applyBorder="1" applyAlignment="1">
      <alignment horizontal="center"/>
      <protection/>
    </xf>
    <xf numFmtId="0" fontId="10" fillId="0" borderId="1" xfId="20" applyFont="1" applyFill="1" applyBorder="1" applyAlignment="1">
      <alignment horizontal="centerContinuous"/>
      <protection/>
    </xf>
    <xf numFmtId="0" fontId="10" fillId="0" borderId="0" xfId="20" applyFont="1" applyFill="1" applyAlignment="1">
      <alignment horizontal="center"/>
      <protection/>
    </xf>
    <xf numFmtId="0" fontId="10" fillId="0" borderId="5" xfId="20" applyFont="1" applyFill="1" applyBorder="1" applyAlignment="1">
      <alignment horizontal="center"/>
      <protection/>
    </xf>
    <xf numFmtId="0" fontId="13" fillId="0" borderId="0" xfId="20" applyFont="1" applyFill="1">
      <alignment/>
      <protection/>
    </xf>
    <xf numFmtId="0" fontId="10" fillId="0" borderId="0" xfId="20" applyFont="1" applyFill="1" applyBorder="1" applyAlignment="1">
      <alignment horizontal="center"/>
      <protection/>
    </xf>
    <xf numFmtId="39" fontId="10" fillId="0" borderId="0" xfId="15" applyNumberFormat="1" applyFont="1" applyFill="1" applyAlignment="1">
      <alignment/>
    </xf>
    <xf numFmtId="39" fontId="10" fillId="0" borderId="1" xfId="15" applyNumberFormat="1" applyFont="1" applyFill="1" applyBorder="1" applyAlignment="1">
      <alignment/>
    </xf>
    <xf numFmtId="39" fontId="10" fillId="0" borderId="5" xfId="15" applyNumberFormat="1" applyFont="1" applyFill="1" applyBorder="1" applyAlignment="1">
      <alignment/>
    </xf>
    <xf numFmtId="39" fontId="10" fillId="0" borderId="0" xfId="15" applyNumberFormat="1" applyFont="1" applyFill="1" applyBorder="1" applyAlignment="1">
      <alignment/>
    </xf>
    <xf numFmtId="171" fontId="10" fillId="0" borderId="1" xfId="15" applyFont="1" applyFill="1" applyBorder="1" applyAlignment="1">
      <alignment/>
    </xf>
    <xf numFmtId="171" fontId="10" fillId="0" borderId="0" xfId="15" applyFont="1" applyFill="1" applyAlignment="1">
      <alignment/>
    </xf>
    <xf numFmtId="171" fontId="10" fillId="0" borderId="5" xfId="15" applyFont="1" applyFill="1" applyBorder="1" applyAlignment="1">
      <alignment/>
    </xf>
    <xf numFmtId="193" fontId="10" fillId="0" borderId="0" xfId="15" applyNumberFormat="1" applyFont="1" applyFill="1" applyAlignment="1">
      <alignment/>
    </xf>
    <xf numFmtId="171" fontId="10" fillId="0" borderId="0" xfId="15" applyFont="1" applyFill="1" applyBorder="1" applyAlignment="1">
      <alignment/>
    </xf>
    <xf numFmtId="39" fontId="10" fillId="0" borderId="0" xfId="0" applyNumberFormat="1" applyFont="1" applyFill="1" applyAlignment="1">
      <alignment horizontal="center"/>
    </xf>
    <xf numFmtId="0" fontId="3" fillId="0" borderId="0" xfId="20" applyFont="1" applyFill="1" applyAlignment="1">
      <alignment horizontal="left"/>
      <protection/>
    </xf>
    <xf numFmtId="193" fontId="10" fillId="0" borderId="5" xfId="15" applyNumberFormat="1" applyFont="1" applyFill="1" applyBorder="1" applyAlignment="1">
      <alignment/>
    </xf>
    <xf numFmtId="193" fontId="10" fillId="0" borderId="1" xfId="15" applyNumberFormat="1" applyFont="1" applyFill="1" applyBorder="1" applyAlignment="1">
      <alignment/>
    </xf>
    <xf numFmtId="39" fontId="10" fillId="0" borderId="0" xfId="0" applyNumberFormat="1" applyFont="1" applyBorder="1" applyAlignment="1">
      <alignment horizontal="center"/>
    </xf>
    <xf numFmtId="37" fontId="1" fillId="0" borderId="4" xfId="15" applyNumberFormat="1" applyFont="1" applyBorder="1" applyAlignment="1">
      <alignment horizontal="right"/>
    </xf>
    <xf numFmtId="171" fontId="1" fillId="0" borderId="4" xfId="15" applyFont="1" applyBorder="1" applyAlignment="1">
      <alignment horizontal="right"/>
    </xf>
    <xf numFmtId="0" fontId="1" fillId="0" borderId="0" xfId="20" applyFont="1" applyFill="1" applyAlignment="1" quotePrefix="1">
      <alignment horizontal="left"/>
      <protection/>
    </xf>
    <xf numFmtId="0" fontId="1" fillId="0" borderId="1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2" fontId="10" fillId="0" borderId="0" xfId="20" applyNumberFormat="1" applyFont="1" applyFill="1">
      <alignment/>
      <protection/>
    </xf>
    <xf numFmtId="0" fontId="1" fillId="0" borderId="1" xfId="20" applyFont="1" applyFill="1" applyBorder="1" applyAlignment="1">
      <alignment horizontal="centerContinuous"/>
      <protection/>
    </xf>
    <xf numFmtId="0" fontId="1" fillId="0" borderId="5" xfId="20" applyFont="1" applyFill="1" applyBorder="1" applyAlignment="1">
      <alignment horizontal="centerContinuous"/>
      <protection/>
    </xf>
    <xf numFmtId="171" fontId="5" fillId="0" borderId="0" xfId="15" applyFont="1" applyFill="1" applyBorder="1" applyAlignment="1">
      <alignment horizontal="left"/>
    </xf>
    <xf numFmtId="171" fontId="1" fillId="0" borderId="3" xfId="20" applyNumberFormat="1" applyFont="1" applyFill="1" applyBorder="1" applyAlignment="1">
      <alignment horizontal="center"/>
      <protection/>
    </xf>
    <xf numFmtId="49" fontId="5" fillId="0" borderId="1" xfId="15" applyNumberFormat="1" applyFont="1" applyFill="1" applyBorder="1" applyAlignment="1" quotePrefix="1">
      <alignment horizontal="center"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Border="1">
      <alignment/>
      <protection/>
    </xf>
    <xf numFmtId="49" fontId="1" fillId="0" borderId="1" xfId="20" applyNumberFormat="1" applyFont="1" applyFill="1" applyBorder="1" applyAlignment="1">
      <alignment horizontal="center"/>
      <protection/>
    </xf>
    <xf numFmtId="37" fontId="1" fillId="0" borderId="2" xfId="15" applyNumberFormat="1" applyFont="1" applyFill="1" applyBorder="1" applyAlignment="1">
      <alignment/>
    </xf>
    <xf numFmtId="37" fontId="1" fillId="0" borderId="0" xfId="15" applyNumberFormat="1" applyFont="1" applyFill="1" applyAlignment="1">
      <alignment/>
    </xf>
    <xf numFmtId="171" fontId="1" fillId="0" borderId="2" xfId="15" applyFont="1" applyFill="1" applyBorder="1" applyAlignment="1">
      <alignment/>
    </xf>
    <xf numFmtId="171" fontId="1" fillId="0" borderId="0" xfId="15" applyFont="1" applyFill="1" applyAlignment="1">
      <alignment/>
    </xf>
    <xf numFmtId="183" fontId="1" fillId="0" borderId="0" xfId="15" applyNumberFormat="1" applyFont="1" applyFill="1" applyAlignment="1" quotePrefix="1">
      <alignment horizontal="center"/>
    </xf>
    <xf numFmtId="183" fontId="1" fillId="0" borderId="0" xfId="15" applyNumberFormat="1" applyFont="1" applyFill="1" applyAlignment="1">
      <alignment horizontal="center"/>
    </xf>
    <xf numFmtId="183" fontId="1" fillId="0" borderId="0" xfId="15" applyNumberFormat="1" applyFont="1" applyFill="1" applyAlignment="1">
      <alignment/>
    </xf>
    <xf numFmtId="0" fontId="6" fillId="0" borderId="0" xfId="0" applyFont="1" applyAlignment="1" quotePrefix="1">
      <alignment/>
    </xf>
    <xf numFmtId="0" fontId="6" fillId="0" borderId="0" xfId="0" applyFont="1" applyBorder="1" applyAlignment="1">
      <alignment horizontal="centerContinuous"/>
    </xf>
    <xf numFmtId="2" fontId="1" fillId="0" borderId="0" xfId="20" applyNumberFormat="1" applyFont="1" applyFill="1" applyAlignment="1">
      <alignment horizontal="center"/>
      <protection/>
    </xf>
    <xf numFmtId="183" fontId="1" fillId="0" borderId="1" xfId="15" applyNumberFormat="1" applyFont="1" applyBorder="1" applyAlignment="1">
      <alignment horizontal="left"/>
    </xf>
    <xf numFmtId="171" fontId="5" fillId="0" borderId="0" xfId="15" applyFont="1" applyBorder="1" applyAlignment="1">
      <alignment horizontal="center"/>
    </xf>
    <xf numFmtId="171" fontId="5" fillId="0" borderId="1" xfId="15" applyFont="1" applyBorder="1" applyAlignment="1">
      <alignment horizontal="center"/>
    </xf>
    <xf numFmtId="183" fontId="1" fillId="0" borderId="3" xfId="15" applyNumberFormat="1" applyFont="1" applyBorder="1" applyAlignment="1">
      <alignment horizontal="center"/>
    </xf>
    <xf numFmtId="183" fontId="1" fillId="0" borderId="0" xfId="15" applyNumberFormat="1" applyFont="1" applyAlignment="1">
      <alignment horizontal="center"/>
    </xf>
    <xf numFmtId="171" fontId="1" fillId="0" borderId="0" xfId="15" applyFont="1" applyBorder="1" applyAlignment="1">
      <alignment horizontal="center"/>
    </xf>
    <xf numFmtId="171" fontId="1" fillId="0" borderId="0" xfId="15" applyFont="1" applyAlignment="1">
      <alignment horizontal="center"/>
    </xf>
    <xf numFmtId="171" fontId="1" fillId="0" borderId="3" xfId="15" applyFont="1" applyBorder="1" applyAlignment="1">
      <alignment horizontal="center"/>
    </xf>
    <xf numFmtId="171" fontId="1" fillId="0" borderId="5" xfId="15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10" fillId="0" borderId="1" xfId="20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Book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7"/>
  <sheetViews>
    <sheetView tabSelected="1" workbookViewId="0" topLeftCell="A1">
      <selection activeCell="L9" sqref="L9"/>
    </sheetView>
  </sheetViews>
  <sheetFormatPr defaultColWidth="9.140625" defaultRowHeight="19.5" customHeight="1"/>
  <cols>
    <col min="1" max="3" width="4.7109375" style="16" customWidth="1"/>
    <col min="4" max="4" width="3.57421875" style="16" customWidth="1"/>
    <col min="5" max="5" width="5.57421875" style="16" customWidth="1"/>
    <col min="6" max="6" width="13.7109375" style="16" customWidth="1"/>
    <col min="7" max="7" width="0.71875" style="16" customWidth="1"/>
    <col min="8" max="8" width="14.28125" style="17" customWidth="1"/>
    <col min="9" max="9" width="0.71875" style="17" customWidth="1"/>
    <col min="10" max="10" width="13.7109375" style="17" customWidth="1"/>
    <col min="11" max="11" width="0.71875" style="17" customWidth="1"/>
    <col min="12" max="12" width="14.140625" style="22" customWidth="1"/>
    <col min="13" max="13" width="0.71875" style="22" customWidth="1"/>
    <col min="14" max="14" width="13.7109375" style="22" customWidth="1"/>
    <col min="15" max="15" width="1.8515625" style="16" customWidth="1"/>
    <col min="16" max="16384" width="9.140625" style="16" customWidth="1"/>
  </cols>
  <sheetData>
    <row r="1" spans="1:14" ht="19.5" customHeight="1">
      <c r="A1" s="2" t="s">
        <v>90</v>
      </c>
      <c r="B1" s="3"/>
      <c r="C1" s="3"/>
      <c r="D1" s="3"/>
      <c r="E1" s="3"/>
      <c r="F1" s="3"/>
      <c r="G1" s="3"/>
      <c r="H1" s="28"/>
      <c r="I1" s="28"/>
      <c r="J1" s="28"/>
      <c r="K1" s="28"/>
      <c r="L1" s="29"/>
      <c r="M1" s="29"/>
      <c r="N1" s="29"/>
    </row>
    <row r="2" spans="1:16" s="4" customFormat="1" ht="21.75" customHeight="1">
      <c r="A2" s="2" t="s">
        <v>73</v>
      </c>
      <c r="B2" s="3"/>
      <c r="C2" s="3"/>
      <c r="D2" s="3"/>
      <c r="E2" s="3"/>
      <c r="F2" s="3"/>
      <c r="G2" s="3"/>
      <c r="H2" s="28"/>
      <c r="I2" s="28"/>
      <c r="J2" s="28"/>
      <c r="K2" s="28"/>
      <c r="L2" s="29"/>
      <c r="M2" s="29"/>
      <c r="N2" s="29"/>
      <c r="O2" s="129"/>
      <c r="P2" s="129"/>
    </row>
    <row r="3" spans="1:16" s="4" customFormat="1" ht="21.75" customHeight="1">
      <c r="A3" s="2" t="s">
        <v>353</v>
      </c>
      <c r="B3" s="3"/>
      <c r="C3" s="3"/>
      <c r="D3" s="3"/>
      <c r="E3" s="3"/>
      <c r="F3" s="3"/>
      <c r="G3" s="3"/>
      <c r="H3" s="28"/>
      <c r="I3" s="28"/>
      <c r="J3" s="28"/>
      <c r="K3" s="28"/>
      <c r="L3" s="29"/>
      <c r="M3" s="29"/>
      <c r="N3" s="29"/>
      <c r="O3" s="129"/>
      <c r="P3" s="129"/>
    </row>
    <row r="4" spans="1:16" s="4" customFormat="1" ht="21.75" customHeight="1">
      <c r="A4" s="2" t="s">
        <v>74</v>
      </c>
      <c r="B4" s="3"/>
      <c r="C4" s="3"/>
      <c r="D4" s="3"/>
      <c r="E4" s="3"/>
      <c r="F4" s="3"/>
      <c r="G4" s="3"/>
      <c r="H4" s="28"/>
      <c r="I4" s="28"/>
      <c r="J4" s="28"/>
      <c r="K4" s="28"/>
      <c r="L4" s="29"/>
      <c r="M4" s="29"/>
      <c r="N4" s="29"/>
      <c r="O4" s="129"/>
      <c r="P4" s="129"/>
    </row>
    <row r="5" spans="12:13" ht="19.5" customHeight="1">
      <c r="L5" s="23"/>
      <c r="M5" s="23"/>
    </row>
    <row r="6" spans="1:14" s="14" customFormat="1" ht="19.5" customHeight="1">
      <c r="A6" s="15" t="s">
        <v>105</v>
      </c>
      <c r="B6" s="7" t="s">
        <v>326</v>
      </c>
      <c r="H6" s="18"/>
      <c r="I6" s="18"/>
      <c r="J6" s="18"/>
      <c r="K6" s="18"/>
      <c r="L6" s="24"/>
      <c r="M6" s="24"/>
      <c r="N6" s="24"/>
    </row>
    <row r="7" spans="1:16" ht="19.5" customHeight="1">
      <c r="A7" s="55"/>
      <c r="B7" s="9"/>
      <c r="C7" s="4" t="s">
        <v>429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9.5" customHeight="1">
      <c r="A8" s="55"/>
      <c r="B8" s="4" t="s">
        <v>427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9.5" customHeight="1">
      <c r="A9" s="55"/>
      <c r="B9" s="4" t="s">
        <v>75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9.5" customHeight="1">
      <c r="A10" s="55"/>
      <c r="B10" s="4"/>
      <c r="C10" s="4" t="s">
        <v>91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9.5" customHeight="1">
      <c r="A11" s="55"/>
      <c r="B11" s="4" t="s">
        <v>92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9.5" customHeight="1">
      <c r="A12" s="55"/>
      <c r="B12" s="4" t="s">
        <v>428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9.5" customHeight="1">
      <c r="A13" s="55"/>
      <c r="B13" s="4" t="s">
        <v>430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9.5" customHeight="1">
      <c r="A14" s="55"/>
      <c r="B14" s="4" t="s">
        <v>286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ht="19.5" customHeight="1">
      <c r="C15" s="16" t="s">
        <v>431</v>
      </c>
    </row>
    <row r="16" ht="19.5" customHeight="1">
      <c r="B16" s="16" t="s">
        <v>108</v>
      </c>
    </row>
    <row r="17" ht="19.5" customHeight="1">
      <c r="B17" s="16" t="s">
        <v>107</v>
      </c>
    </row>
    <row r="19" spans="10:14" ht="19.5" customHeight="1">
      <c r="J19" s="19"/>
      <c r="K19" s="19"/>
      <c r="L19" s="213" t="s">
        <v>109</v>
      </c>
      <c r="M19" s="213"/>
      <c r="N19" s="213"/>
    </row>
    <row r="20" spans="10:14" ht="19.5" customHeight="1">
      <c r="J20" s="13" t="s">
        <v>354</v>
      </c>
      <c r="L20" s="22" t="s">
        <v>110</v>
      </c>
      <c r="N20" s="13" t="str">
        <f>J20</f>
        <v>June 30,</v>
      </c>
    </row>
    <row r="21" spans="10:14" ht="19.5" customHeight="1">
      <c r="J21" s="73">
        <v>2004</v>
      </c>
      <c r="L21" s="25" t="s">
        <v>122</v>
      </c>
      <c r="M21" s="13"/>
      <c r="N21" s="74" t="s">
        <v>122</v>
      </c>
    </row>
    <row r="22" ht="19.5" customHeight="1">
      <c r="D22" s="16" t="s">
        <v>111</v>
      </c>
    </row>
    <row r="23" spans="4:14" ht="19.5" customHeight="1">
      <c r="D23" s="16" t="s">
        <v>112</v>
      </c>
      <c r="J23" s="17">
        <v>99.99</v>
      </c>
      <c r="L23" s="26" t="s">
        <v>123</v>
      </c>
      <c r="M23" s="13"/>
      <c r="N23" s="26" t="s">
        <v>123</v>
      </c>
    </row>
    <row r="24" ht="9.75" customHeight="1"/>
    <row r="25" ht="19.5" customHeight="1">
      <c r="C25" s="16" t="s">
        <v>315</v>
      </c>
    </row>
    <row r="26" ht="19.5" customHeight="1">
      <c r="B26" s="16" t="s">
        <v>113</v>
      </c>
    </row>
    <row r="27" ht="30.75" customHeight="1"/>
    <row r="28" spans="1:14" s="14" customFormat="1" ht="19.5" customHeight="1">
      <c r="A28" s="15" t="s">
        <v>106</v>
      </c>
      <c r="B28" s="14" t="s">
        <v>115</v>
      </c>
      <c r="H28" s="18"/>
      <c r="I28" s="18"/>
      <c r="J28" s="18"/>
      <c r="K28" s="18"/>
      <c r="L28" s="24"/>
      <c r="M28" s="24"/>
      <c r="N28" s="24"/>
    </row>
    <row r="29" ht="19.5" customHeight="1">
      <c r="C29" s="16" t="s">
        <v>316</v>
      </c>
    </row>
    <row r="30" ht="19.5" customHeight="1">
      <c r="B30" s="16" t="s">
        <v>317</v>
      </c>
    </row>
    <row r="31" ht="19.5" customHeight="1">
      <c r="B31" s="16" t="s">
        <v>432</v>
      </c>
    </row>
    <row r="32" ht="19.5" customHeight="1">
      <c r="B32" s="16" t="s">
        <v>318</v>
      </c>
    </row>
    <row r="33" ht="19.5" customHeight="1">
      <c r="B33" s="16" t="s">
        <v>433</v>
      </c>
    </row>
    <row r="34" ht="19.5" customHeight="1">
      <c r="B34" s="16" t="s">
        <v>10</v>
      </c>
    </row>
    <row r="35" ht="19.5" customHeight="1">
      <c r="B35" s="16" t="s">
        <v>11</v>
      </c>
    </row>
    <row r="36" ht="19.5" customHeight="1">
      <c r="B36" s="16" t="s">
        <v>12</v>
      </c>
    </row>
    <row r="40" ht="33" customHeight="1">
      <c r="N40" s="72" t="s">
        <v>413</v>
      </c>
    </row>
    <row r="41" ht="19.5" customHeight="1">
      <c r="A41" s="30" t="s">
        <v>97</v>
      </c>
    </row>
    <row r="42" ht="22.5" customHeight="1"/>
    <row r="43" ht="19.5" customHeight="1">
      <c r="B43" s="16" t="s">
        <v>319</v>
      </c>
    </row>
    <row r="44" ht="19.5" customHeight="1">
      <c r="B44" s="16" t="s">
        <v>290</v>
      </c>
    </row>
    <row r="45" ht="19.5" customHeight="1">
      <c r="B45" s="16" t="s">
        <v>434</v>
      </c>
    </row>
    <row r="46" ht="19.5" customHeight="1">
      <c r="B46" s="16" t="s">
        <v>435</v>
      </c>
    </row>
    <row r="47" ht="19.5" customHeight="1">
      <c r="B47" s="16" t="s">
        <v>436</v>
      </c>
    </row>
    <row r="48" ht="19.5" customHeight="1">
      <c r="B48" s="16" t="s">
        <v>320</v>
      </c>
    </row>
    <row r="49" ht="19.5" customHeight="1">
      <c r="B49" s="16" t="s">
        <v>321</v>
      </c>
    </row>
    <row r="50" ht="19.5" customHeight="1">
      <c r="B50" s="16" t="s">
        <v>437</v>
      </c>
    </row>
    <row r="51" ht="19.5" customHeight="1">
      <c r="B51" s="16" t="s">
        <v>438</v>
      </c>
    </row>
    <row r="52" ht="19.5" customHeight="1">
      <c r="B52" s="16" t="s">
        <v>322</v>
      </c>
    </row>
    <row r="53" ht="19.5" customHeight="1">
      <c r="B53" s="16" t="s">
        <v>116</v>
      </c>
    </row>
    <row r="54" ht="15" customHeight="1"/>
    <row r="55" spans="1:14" s="14" customFormat="1" ht="19.5" customHeight="1">
      <c r="A55" s="15" t="s">
        <v>114</v>
      </c>
      <c r="B55" s="7" t="s">
        <v>95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s="14" customFormat="1" ht="19.5" customHeight="1">
      <c r="A56" s="15"/>
      <c r="B56" s="4"/>
      <c r="C56" s="4" t="s">
        <v>439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s="14" customFormat="1" ht="19.5" customHeight="1">
      <c r="A57" s="15"/>
      <c r="B57" s="4" t="s">
        <v>323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s="14" customFormat="1" ht="19.5" customHeight="1">
      <c r="A58" s="15"/>
      <c r="B58" s="4" t="s">
        <v>440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s="14" customFormat="1" ht="19.5" customHeight="1">
      <c r="A59" s="15"/>
      <c r="B59" s="4" t="s">
        <v>441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s="14" customFormat="1" ht="19.5" customHeight="1">
      <c r="A60" s="15"/>
      <c r="B60" s="4" t="s">
        <v>368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ht="15.75" customHeight="1"/>
    <row r="62" spans="1:14" s="14" customFormat="1" ht="20.25" customHeight="1">
      <c r="A62" s="15" t="s">
        <v>96</v>
      </c>
      <c r="B62" s="14" t="s">
        <v>117</v>
      </c>
      <c r="H62" s="18"/>
      <c r="I62" s="18"/>
      <c r="J62" s="18"/>
      <c r="K62" s="18"/>
      <c r="L62" s="24"/>
      <c r="M62" s="24"/>
      <c r="N62" s="24"/>
    </row>
    <row r="63" ht="20.25" customHeight="1">
      <c r="C63" s="16" t="s">
        <v>324</v>
      </c>
    </row>
    <row r="64" ht="20.25" customHeight="1">
      <c r="B64" s="16" t="s">
        <v>442</v>
      </c>
    </row>
    <row r="65" ht="20.25" customHeight="1">
      <c r="B65" s="16" t="s">
        <v>443</v>
      </c>
    </row>
    <row r="66" ht="20.25" customHeight="1">
      <c r="B66" s="16" t="s">
        <v>289</v>
      </c>
    </row>
    <row r="67" ht="20.25" customHeight="1">
      <c r="B67" s="16" t="s">
        <v>54</v>
      </c>
    </row>
    <row r="68" spans="3:4" ht="21" customHeight="1">
      <c r="C68" s="16" t="s">
        <v>118</v>
      </c>
      <c r="D68" s="16" t="s">
        <v>444</v>
      </c>
    </row>
    <row r="69" ht="21" customHeight="1">
      <c r="B69" s="16" t="s">
        <v>55</v>
      </c>
    </row>
    <row r="70" spans="2:4" ht="21" customHeight="1">
      <c r="B70" s="14"/>
      <c r="C70" s="16" t="s">
        <v>119</v>
      </c>
      <c r="D70" s="16" t="s">
        <v>445</v>
      </c>
    </row>
    <row r="71" ht="21" customHeight="1">
      <c r="B71" s="16" t="s">
        <v>56</v>
      </c>
    </row>
    <row r="72" spans="2:4" ht="21" customHeight="1">
      <c r="B72" s="14"/>
      <c r="C72" s="16" t="s">
        <v>120</v>
      </c>
      <c r="D72" s="16" t="s">
        <v>446</v>
      </c>
    </row>
    <row r="73" ht="21" customHeight="1">
      <c r="B73" s="16" t="s">
        <v>58</v>
      </c>
    </row>
    <row r="74" ht="6" customHeight="1"/>
    <row r="75" ht="21" customHeight="1">
      <c r="D75" s="16" t="s">
        <v>447</v>
      </c>
    </row>
    <row r="76" ht="21" customHeight="1">
      <c r="B76" s="16" t="s">
        <v>13</v>
      </c>
    </row>
    <row r="77" ht="21" customHeight="1">
      <c r="B77" s="16" t="s">
        <v>359</v>
      </c>
    </row>
    <row r="78" ht="21" customHeight="1"/>
    <row r="79" ht="21" customHeight="1"/>
    <row r="80" ht="29.25" customHeight="1">
      <c r="N80" s="72" t="s">
        <v>414</v>
      </c>
    </row>
    <row r="81" ht="21" customHeight="1">
      <c r="A81" s="30" t="str">
        <f>A41</f>
        <v>NOTES TO INTERIM FINANCIAL STATEMENTS (Cont.)</v>
      </c>
    </row>
    <row r="82" ht="21" customHeight="1">
      <c r="A82" s="30"/>
    </row>
    <row r="83" spans="7:14" ht="21" customHeight="1">
      <c r="G83" s="214" t="s">
        <v>72</v>
      </c>
      <c r="H83" s="215"/>
      <c r="I83" s="215"/>
      <c r="J83" s="215"/>
      <c r="K83" s="215"/>
      <c r="L83" s="215"/>
      <c r="M83" s="215"/>
      <c r="N83" s="215"/>
    </row>
    <row r="84" spans="7:14" ht="21" customHeight="1">
      <c r="G84" s="85"/>
      <c r="H84" s="151"/>
      <c r="I84" s="152" t="s">
        <v>68</v>
      </c>
      <c r="J84" s="151"/>
      <c r="K84" s="94"/>
      <c r="L84" s="153"/>
      <c r="M84" s="144" t="s">
        <v>69</v>
      </c>
      <c r="N84" s="153"/>
    </row>
    <row r="85" spans="7:14" ht="21" customHeight="1">
      <c r="G85" s="148"/>
      <c r="H85" s="87" t="s">
        <v>356</v>
      </c>
      <c r="I85" s="96"/>
      <c r="J85" s="87" t="s">
        <v>358</v>
      </c>
      <c r="K85" s="87"/>
      <c r="L85" s="87" t="s">
        <v>356</v>
      </c>
      <c r="M85" s="147"/>
      <c r="N85" s="87" t="s">
        <v>358</v>
      </c>
    </row>
    <row r="86" spans="7:14" ht="21" customHeight="1">
      <c r="G86" s="148"/>
      <c r="H86" s="150" t="s">
        <v>357</v>
      </c>
      <c r="I86" s="149"/>
      <c r="J86" s="150" t="s">
        <v>357</v>
      </c>
      <c r="K86" s="149"/>
      <c r="L86" s="150" t="s">
        <v>357</v>
      </c>
      <c r="M86" s="149"/>
      <c r="N86" s="150" t="s">
        <v>357</v>
      </c>
    </row>
    <row r="87" spans="2:3" ht="21" customHeight="1">
      <c r="B87" s="14" t="s">
        <v>99</v>
      </c>
      <c r="C87" s="14"/>
    </row>
    <row r="88" spans="2:3" ht="21" customHeight="1">
      <c r="B88" s="16" t="s">
        <v>254</v>
      </c>
      <c r="C88" s="14"/>
    </row>
    <row r="89" spans="3:14" ht="21" customHeight="1">
      <c r="C89" s="16" t="s">
        <v>124</v>
      </c>
      <c r="H89" s="76">
        <v>0</v>
      </c>
      <c r="I89" s="76"/>
      <c r="J89" s="76">
        <v>0</v>
      </c>
      <c r="K89" s="40"/>
      <c r="L89" s="40">
        <v>1260</v>
      </c>
      <c r="M89" s="40"/>
      <c r="N89" s="155">
        <v>2520</v>
      </c>
    </row>
    <row r="90" spans="3:14" ht="21" customHeight="1">
      <c r="C90" s="16" t="s">
        <v>127</v>
      </c>
      <c r="H90" s="76">
        <v>0</v>
      </c>
      <c r="I90" s="76"/>
      <c r="J90" s="76">
        <v>0</v>
      </c>
      <c r="K90" s="40"/>
      <c r="L90" s="40">
        <v>21</v>
      </c>
      <c r="M90" s="40"/>
      <c r="N90" s="155">
        <v>34</v>
      </c>
    </row>
    <row r="91" spans="3:14" ht="21" customHeight="1">
      <c r="C91" s="16" t="s">
        <v>59</v>
      </c>
      <c r="H91" s="76"/>
      <c r="I91" s="76"/>
      <c r="J91" s="76"/>
      <c r="K91" s="40"/>
      <c r="L91" s="40"/>
      <c r="M91" s="40"/>
      <c r="N91" s="40"/>
    </row>
    <row r="92" spans="3:14" ht="21" customHeight="1">
      <c r="C92" s="16" t="s">
        <v>255</v>
      </c>
      <c r="H92" s="76">
        <v>0</v>
      </c>
      <c r="I92" s="76"/>
      <c r="J92" s="76">
        <v>0</v>
      </c>
      <c r="K92" s="40"/>
      <c r="L92" s="40">
        <v>11658</v>
      </c>
      <c r="M92" s="40"/>
      <c r="N92" s="40">
        <v>21168</v>
      </c>
    </row>
    <row r="93" spans="8:14" ht="18.75">
      <c r="H93" s="40"/>
      <c r="I93" s="40"/>
      <c r="J93" s="40"/>
      <c r="K93" s="40"/>
      <c r="L93" s="40"/>
      <c r="M93" s="40"/>
      <c r="N93" s="40"/>
    </row>
    <row r="94" ht="21" customHeight="1">
      <c r="C94" s="16" t="s">
        <v>360</v>
      </c>
    </row>
    <row r="95" ht="21" customHeight="1">
      <c r="B95" s="16" t="s">
        <v>361</v>
      </c>
    </row>
    <row r="96" spans="8:14" ht="21" customHeight="1">
      <c r="H96" s="76"/>
      <c r="I96" s="40"/>
      <c r="J96" s="40"/>
      <c r="K96" s="40"/>
      <c r="L96" s="76"/>
      <c r="M96" s="40"/>
      <c r="N96" s="40"/>
    </row>
    <row r="97" spans="7:14" ht="21" customHeight="1">
      <c r="G97" s="214" t="s">
        <v>72</v>
      </c>
      <c r="H97" s="215"/>
      <c r="I97" s="215"/>
      <c r="J97" s="215"/>
      <c r="K97" s="215"/>
      <c r="L97" s="215"/>
      <c r="M97" s="215"/>
      <c r="N97" s="215"/>
    </row>
    <row r="98" spans="7:14" ht="21" customHeight="1">
      <c r="G98" s="85"/>
      <c r="H98" s="151"/>
      <c r="I98" s="152" t="s">
        <v>68</v>
      </c>
      <c r="J98" s="151"/>
      <c r="K98" s="94"/>
      <c r="L98" s="153"/>
      <c r="M98" s="144" t="s">
        <v>69</v>
      </c>
      <c r="N98" s="153"/>
    </row>
    <row r="99" spans="7:14" ht="21" customHeight="1">
      <c r="G99" s="148"/>
      <c r="H99" s="87" t="s">
        <v>356</v>
      </c>
      <c r="I99" s="96"/>
      <c r="J99" s="87" t="s">
        <v>358</v>
      </c>
      <c r="K99" s="87"/>
      <c r="L99" s="87" t="s">
        <v>356</v>
      </c>
      <c r="M99" s="147"/>
      <c r="N99" s="87" t="s">
        <v>358</v>
      </c>
    </row>
    <row r="100" spans="7:14" ht="21" customHeight="1">
      <c r="G100" s="148"/>
      <c r="H100" s="150" t="s">
        <v>357</v>
      </c>
      <c r="I100" s="149"/>
      <c r="J100" s="150" t="s">
        <v>357</v>
      </c>
      <c r="K100" s="149"/>
      <c r="L100" s="150" t="s">
        <v>357</v>
      </c>
      <c r="M100" s="149"/>
      <c r="N100" s="150" t="s">
        <v>357</v>
      </c>
    </row>
    <row r="101" spans="2:3" ht="21" customHeight="1">
      <c r="B101" s="14" t="s">
        <v>99</v>
      </c>
      <c r="C101" s="14"/>
    </row>
    <row r="102" spans="2:3" ht="21" customHeight="1">
      <c r="B102" s="16" t="s">
        <v>254</v>
      </c>
      <c r="C102" s="14"/>
    </row>
    <row r="103" spans="3:14" ht="21" customHeight="1">
      <c r="C103" s="16" t="s">
        <v>121</v>
      </c>
      <c r="H103" s="76">
        <v>0</v>
      </c>
      <c r="I103" s="76"/>
      <c r="J103" s="76">
        <v>0</v>
      </c>
      <c r="K103" s="76"/>
      <c r="L103" s="40">
        <v>4405</v>
      </c>
      <c r="M103" s="40"/>
      <c r="N103" s="40">
        <v>5505</v>
      </c>
    </row>
    <row r="104" spans="3:14" ht="21" customHeight="1">
      <c r="C104" s="16" t="s">
        <v>125</v>
      </c>
      <c r="H104" s="76">
        <v>0</v>
      </c>
      <c r="I104" s="76"/>
      <c r="J104" s="76">
        <v>0</v>
      </c>
      <c r="K104" s="76"/>
      <c r="L104" s="40">
        <v>126</v>
      </c>
      <c r="M104" s="40"/>
      <c r="N104" s="40">
        <v>183</v>
      </c>
    </row>
    <row r="105" spans="3:14" ht="21" customHeight="1">
      <c r="C105" s="16" t="s">
        <v>126</v>
      </c>
      <c r="H105" s="76">
        <v>0</v>
      </c>
      <c r="I105" s="76"/>
      <c r="J105" s="76">
        <v>0</v>
      </c>
      <c r="K105" s="76"/>
      <c r="L105" s="155">
        <v>495</v>
      </c>
      <c r="M105" s="40"/>
      <c r="N105" s="40">
        <v>914</v>
      </c>
    </row>
    <row r="106" spans="3:14" ht="21" customHeight="1">
      <c r="C106" s="16" t="s">
        <v>59</v>
      </c>
      <c r="H106" s="76"/>
      <c r="I106" s="76"/>
      <c r="J106" s="76"/>
      <c r="K106" s="40"/>
      <c r="L106" s="40"/>
      <c r="M106" s="40"/>
      <c r="N106" s="40"/>
    </row>
    <row r="107" spans="3:14" ht="21" customHeight="1">
      <c r="C107" s="16" t="s">
        <v>255</v>
      </c>
      <c r="H107" s="76">
        <v>0</v>
      </c>
      <c r="I107" s="76"/>
      <c r="J107" s="76">
        <v>0</v>
      </c>
      <c r="K107" s="40"/>
      <c r="L107" s="40">
        <v>-2621</v>
      </c>
      <c r="M107" s="40"/>
      <c r="N107" s="40">
        <v>-6445</v>
      </c>
    </row>
    <row r="108" spans="8:14" ht="5.25" customHeight="1">
      <c r="H108" s="40"/>
      <c r="I108" s="40"/>
      <c r="J108" s="40"/>
      <c r="K108" s="40"/>
      <c r="L108" s="40"/>
      <c r="M108" s="40"/>
      <c r="N108" s="40"/>
    </row>
    <row r="109" spans="2:14" ht="21" customHeight="1">
      <c r="B109" s="14" t="s">
        <v>256</v>
      </c>
      <c r="H109" s="40"/>
      <c r="I109" s="40"/>
      <c r="J109" s="40"/>
      <c r="K109" s="40"/>
      <c r="L109" s="40"/>
      <c r="M109" s="40"/>
      <c r="N109" s="40"/>
    </row>
    <row r="110" spans="2:14" ht="21" customHeight="1">
      <c r="B110" s="16" t="s">
        <v>257</v>
      </c>
      <c r="H110" s="40"/>
      <c r="I110" s="40"/>
      <c r="J110" s="40"/>
      <c r="K110" s="40"/>
      <c r="L110" s="40"/>
      <c r="M110" s="40"/>
      <c r="N110" s="40"/>
    </row>
    <row r="111" spans="3:14" ht="21" customHeight="1">
      <c r="C111" s="16" t="s">
        <v>126</v>
      </c>
      <c r="H111" s="76">
        <v>0</v>
      </c>
      <c r="I111" s="40"/>
      <c r="J111" s="40">
        <v>182</v>
      </c>
      <c r="K111" s="40"/>
      <c r="L111" s="76">
        <v>0</v>
      </c>
      <c r="M111" s="40"/>
      <c r="N111" s="40">
        <v>182</v>
      </c>
    </row>
    <row r="112" spans="8:14" ht="6.75" customHeight="1">
      <c r="H112" s="76"/>
      <c r="I112" s="40"/>
      <c r="J112" s="40"/>
      <c r="K112" s="40"/>
      <c r="L112" s="76"/>
      <c r="M112" s="40"/>
      <c r="N112" s="40"/>
    </row>
    <row r="113" spans="2:14" ht="21" customHeight="1">
      <c r="B113" s="14" t="s">
        <v>128</v>
      </c>
      <c r="H113" s="76"/>
      <c r="I113" s="40"/>
      <c r="J113" s="40"/>
      <c r="K113" s="40"/>
      <c r="L113" s="76"/>
      <c r="M113" s="40"/>
      <c r="N113" s="40"/>
    </row>
    <row r="114" spans="3:14" ht="21" customHeight="1">
      <c r="C114" s="16" t="s">
        <v>129</v>
      </c>
      <c r="H114" s="40">
        <v>5400</v>
      </c>
      <c r="I114" s="40"/>
      <c r="J114" s="40">
        <v>10800</v>
      </c>
      <c r="K114" s="40"/>
      <c r="L114" s="40">
        <v>5400</v>
      </c>
      <c r="M114" s="40"/>
      <c r="N114" s="40">
        <v>10800</v>
      </c>
    </row>
    <row r="115" spans="8:14" ht="21" customHeight="1">
      <c r="H115" s="76"/>
      <c r="I115" s="40"/>
      <c r="J115" s="40"/>
      <c r="K115" s="40"/>
      <c r="L115" s="76"/>
      <c r="M115" s="40"/>
      <c r="N115" s="40"/>
    </row>
    <row r="116" spans="8:14" ht="21" customHeight="1">
      <c r="H116" s="76"/>
      <c r="I116" s="40"/>
      <c r="J116" s="40"/>
      <c r="K116" s="40"/>
      <c r="L116" s="76"/>
      <c r="M116" s="40"/>
      <c r="N116" s="40"/>
    </row>
    <row r="117" spans="8:14" ht="21" customHeight="1">
      <c r="H117" s="76"/>
      <c r="I117" s="40"/>
      <c r="J117" s="40"/>
      <c r="K117" s="40"/>
      <c r="L117" s="76"/>
      <c r="M117" s="40"/>
      <c r="N117" s="40"/>
    </row>
    <row r="118" spans="8:14" ht="21" customHeight="1">
      <c r="H118" s="76"/>
      <c r="I118" s="40"/>
      <c r="J118" s="40"/>
      <c r="K118" s="40"/>
      <c r="L118" s="76"/>
      <c r="M118" s="40"/>
      <c r="N118" s="40"/>
    </row>
    <row r="119" spans="8:14" ht="21" customHeight="1">
      <c r="H119" s="76"/>
      <c r="I119" s="40"/>
      <c r="J119" s="40"/>
      <c r="K119" s="40"/>
      <c r="L119" s="76"/>
      <c r="M119" s="40"/>
      <c r="N119" s="40"/>
    </row>
    <row r="120" ht="24.75" customHeight="1">
      <c r="N120" s="72" t="s">
        <v>415</v>
      </c>
    </row>
    <row r="121" ht="21" customHeight="1">
      <c r="A121" s="145" t="str">
        <f>A81</f>
        <v>NOTES TO INTERIM FINANCIAL STATEMENTS (Cont.)</v>
      </c>
    </row>
    <row r="122" ht="19.5">
      <c r="A122" s="30"/>
    </row>
    <row r="123" ht="21" customHeight="1">
      <c r="C123" s="16" t="s">
        <v>263</v>
      </c>
    </row>
    <row r="124" ht="21" customHeight="1">
      <c r="B124" s="16" t="s">
        <v>60</v>
      </c>
    </row>
    <row r="125" ht="21" customHeight="1">
      <c r="B125" s="16" t="s">
        <v>448</v>
      </c>
    </row>
    <row r="126" ht="21" customHeight="1">
      <c r="B126" s="16" t="s">
        <v>449</v>
      </c>
    </row>
    <row r="127" ht="21" customHeight="1">
      <c r="B127" s="16" t="s">
        <v>450</v>
      </c>
    </row>
    <row r="128" ht="21" customHeight="1">
      <c r="B128" s="16" t="s">
        <v>451</v>
      </c>
    </row>
    <row r="129" ht="21" customHeight="1">
      <c r="B129" s="16" t="s">
        <v>14</v>
      </c>
    </row>
    <row r="130" ht="21" customHeight="1">
      <c r="B130" s="16" t="s">
        <v>15</v>
      </c>
    </row>
    <row r="131" ht="21" customHeight="1">
      <c r="B131" s="16" t="s">
        <v>16</v>
      </c>
    </row>
    <row r="132" ht="21" customHeight="1">
      <c r="B132" s="16" t="s">
        <v>17</v>
      </c>
    </row>
    <row r="133" ht="21" customHeight="1">
      <c r="B133" s="16" t="s">
        <v>452</v>
      </c>
    </row>
    <row r="134" ht="21" customHeight="1">
      <c r="B134" s="16" t="s">
        <v>453</v>
      </c>
    </row>
    <row r="135" ht="21" customHeight="1">
      <c r="B135" s="16" t="s">
        <v>18</v>
      </c>
    </row>
    <row r="136" ht="21" customHeight="1">
      <c r="B136" s="16" t="s">
        <v>195</v>
      </c>
    </row>
    <row r="137" ht="21" customHeight="1">
      <c r="C137" s="16" t="s">
        <v>454</v>
      </c>
    </row>
    <row r="138" ht="21" customHeight="1">
      <c r="B138" s="16" t="s">
        <v>196</v>
      </c>
    </row>
    <row r="139" ht="21" customHeight="1">
      <c r="B139" s="16" t="s">
        <v>19</v>
      </c>
    </row>
    <row r="140" ht="21" customHeight="1">
      <c r="B140" s="16" t="s">
        <v>455</v>
      </c>
    </row>
    <row r="141" ht="21" customHeight="1">
      <c r="B141" s="16" t="s">
        <v>20</v>
      </c>
    </row>
    <row r="142" ht="21" customHeight="1">
      <c r="B142" s="16" t="s">
        <v>456</v>
      </c>
    </row>
    <row r="143" ht="21" customHeight="1">
      <c r="B143" s="16" t="s">
        <v>21</v>
      </c>
    </row>
    <row r="144" ht="21" customHeight="1">
      <c r="B144" s="16" t="s">
        <v>61</v>
      </c>
    </row>
    <row r="145" ht="21" customHeight="1">
      <c r="H145" s="21" t="s">
        <v>265</v>
      </c>
    </row>
    <row r="146" ht="21" customHeight="1">
      <c r="H146" s="21" t="s">
        <v>266</v>
      </c>
    </row>
    <row r="147" ht="21" customHeight="1">
      <c r="H147" s="21" t="s">
        <v>190</v>
      </c>
    </row>
    <row r="148" spans="8:14" ht="21" customHeight="1">
      <c r="H148" s="21" t="s">
        <v>602</v>
      </c>
      <c r="N148" s="13" t="s">
        <v>141</v>
      </c>
    </row>
    <row r="149" spans="2:15" ht="21" customHeight="1">
      <c r="B149" s="35" t="s">
        <v>264</v>
      </c>
      <c r="C149" s="35"/>
      <c r="D149" s="35"/>
      <c r="E149" s="35"/>
      <c r="F149" s="35"/>
      <c r="H149" s="34" t="s">
        <v>62</v>
      </c>
      <c r="J149" s="31" t="s">
        <v>267</v>
      </c>
      <c r="K149" s="31"/>
      <c r="L149" s="32"/>
      <c r="N149" s="34" t="s">
        <v>62</v>
      </c>
      <c r="O149" s="33"/>
    </row>
    <row r="150" spans="2:14" ht="21" customHeight="1">
      <c r="B150" s="16" t="s">
        <v>63</v>
      </c>
      <c r="H150" s="36">
        <v>14.9</v>
      </c>
      <c r="J150" s="28" t="s">
        <v>67</v>
      </c>
      <c r="K150" s="28"/>
      <c r="L150" s="29"/>
      <c r="N150" s="36">
        <v>8.6</v>
      </c>
    </row>
    <row r="151" spans="2:14" ht="21" customHeight="1">
      <c r="B151" s="16" t="s">
        <v>64</v>
      </c>
      <c r="H151" s="36">
        <v>0.9</v>
      </c>
      <c r="N151" s="36">
        <v>0.9</v>
      </c>
    </row>
    <row r="152" spans="2:14" ht="21" customHeight="1">
      <c r="B152" s="16" t="s">
        <v>65</v>
      </c>
      <c r="H152" s="36">
        <v>41.2</v>
      </c>
      <c r="N152" s="36">
        <v>37.9</v>
      </c>
    </row>
    <row r="153" spans="2:14" ht="21" customHeight="1">
      <c r="B153" s="16" t="s">
        <v>66</v>
      </c>
      <c r="H153" s="36"/>
      <c r="N153" s="36"/>
    </row>
    <row r="154" spans="2:14" ht="21" customHeight="1">
      <c r="B154" s="16" t="s">
        <v>268</v>
      </c>
      <c r="H154" s="36"/>
      <c r="N154" s="36"/>
    </row>
    <row r="155" spans="2:14" ht="21" customHeight="1">
      <c r="B155" s="16" t="s">
        <v>269</v>
      </c>
      <c r="H155" s="36"/>
      <c r="N155" s="36"/>
    </row>
    <row r="156" spans="2:14" ht="21" customHeight="1">
      <c r="B156" s="16" t="s">
        <v>270</v>
      </c>
      <c r="H156" s="37">
        <v>87.8</v>
      </c>
      <c r="N156" s="36">
        <v>0</v>
      </c>
    </row>
    <row r="157" spans="2:14" ht="21" customHeight="1" thickBot="1">
      <c r="B157" s="16" t="s">
        <v>103</v>
      </c>
      <c r="H157" s="38">
        <f>SUM(H150:H156)</f>
        <v>144.8</v>
      </c>
      <c r="N157" s="38">
        <f>SUM(N150:N156)</f>
        <v>47.4</v>
      </c>
    </row>
    <row r="158" spans="8:14" ht="21" customHeight="1" thickTop="1">
      <c r="H158" s="80"/>
      <c r="N158" s="146"/>
    </row>
    <row r="159" ht="18.75">
      <c r="N159" s="72" t="s">
        <v>416</v>
      </c>
    </row>
    <row r="160" ht="21" customHeight="1">
      <c r="A160" s="30" t="s">
        <v>97</v>
      </c>
    </row>
    <row r="161" ht="18.75"/>
    <row r="162" ht="21" customHeight="1">
      <c r="C162" s="16" t="s">
        <v>22</v>
      </c>
    </row>
    <row r="163" ht="21" customHeight="1">
      <c r="B163" s="16" t="s">
        <v>457</v>
      </c>
    </row>
    <row r="164" ht="21" customHeight="1">
      <c r="B164" s="16" t="s">
        <v>197</v>
      </c>
    </row>
    <row r="165" ht="21" customHeight="1">
      <c r="C165" s="16" t="s">
        <v>176</v>
      </c>
    </row>
    <row r="166" ht="21" customHeight="1">
      <c r="B166" s="16" t="s">
        <v>271</v>
      </c>
    </row>
    <row r="167" ht="21" customHeight="1">
      <c r="B167" s="16" t="s">
        <v>458</v>
      </c>
    </row>
    <row r="168" ht="21" customHeight="1">
      <c r="B168" s="16" t="s">
        <v>177</v>
      </c>
    </row>
    <row r="169" ht="21" customHeight="1">
      <c r="B169" s="16" t="s">
        <v>175</v>
      </c>
    </row>
    <row r="170" ht="21" customHeight="1">
      <c r="L170" s="27" t="s">
        <v>272</v>
      </c>
    </row>
    <row r="171" spans="4:12" ht="21" customHeight="1">
      <c r="D171" s="39" t="s">
        <v>178</v>
      </c>
      <c r="E171" s="39"/>
      <c r="F171" s="39"/>
      <c r="L171" s="156">
        <v>0.9</v>
      </c>
    </row>
    <row r="172" spans="4:12" ht="21" customHeight="1">
      <c r="D172" s="130" t="s">
        <v>226</v>
      </c>
      <c r="F172" s="39"/>
      <c r="L172" s="156">
        <v>15.9</v>
      </c>
    </row>
    <row r="173" spans="4:12" ht="21" customHeight="1">
      <c r="D173" s="130" t="s">
        <v>227</v>
      </c>
      <c r="F173" s="39"/>
      <c r="L173" s="156">
        <v>11.6</v>
      </c>
    </row>
    <row r="174" spans="4:12" ht="21" customHeight="1">
      <c r="D174" s="130" t="s">
        <v>228</v>
      </c>
      <c r="F174" s="39"/>
      <c r="L174" s="156">
        <v>11.6</v>
      </c>
    </row>
    <row r="175" spans="4:12" ht="21" customHeight="1">
      <c r="D175" s="130" t="s">
        <v>229</v>
      </c>
      <c r="F175" s="39"/>
      <c r="L175" s="156">
        <v>1.2</v>
      </c>
    </row>
    <row r="176" spans="5:12" ht="21" customHeight="1" thickBot="1">
      <c r="E176" s="16" t="s">
        <v>103</v>
      </c>
      <c r="L176" s="157">
        <f>SUM(L171:L175)</f>
        <v>41.2</v>
      </c>
    </row>
    <row r="177" ht="7.5" customHeight="1" thickTop="1"/>
    <row r="178" ht="21" customHeight="1">
      <c r="C178" s="16" t="s">
        <v>370</v>
      </c>
    </row>
    <row r="179" ht="21" customHeight="1">
      <c r="B179" s="16" t="s">
        <v>273</v>
      </c>
    </row>
    <row r="180" spans="12:14" ht="21" customHeight="1">
      <c r="L180" s="217" t="s">
        <v>72</v>
      </c>
      <c r="M180" s="217"/>
      <c r="N180" s="217"/>
    </row>
    <row r="181" spans="12:14" ht="21" customHeight="1">
      <c r="L181" s="216" t="s">
        <v>69</v>
      </c>
      <c r="M181" s="216"/>
      <c r="N181" s="216"/>
    </row>
    <row r="182" spans="12:14" ht="21" customHeight="1">
      <c r="L182" s="78" t="s">
        <v>354</v>
      </c>
      <c r="M182" s="78"/>
      <c r="N182" s="78" t="s">
        <v>110</v>
      </c>
    </row>
    <row r="183" spans="12:14" ht="21" customHeight="1">
      <c r="L183" s="73">
        <v>2004</v>
      </c>
      <c r="M183" s="74"/>
      <c r="N183" s="74" t="s">
        <v>122</v>
      </c>
    </row>
    <row r="184" ht="21" customHeight="1">
      <c r="C184" s="14" t="s">
        <v>179</v>
      </c>
    </row>
    <row r="185" spans="4:14" ht="21" customHeight="1">
      <c r="D185" s="16" t="s">
        <v>180</v>
      </c>
      <c r="L185" s="22">
        <v>7454</v>
      </c>
      <c r="N185" s="22">
        <v>22903</v>
      </c>
    </row>
    <row r="186" spans="4:14" ht="21" customHeight="1">
      <c r="D186" s="42" t="s">
        <v>291</v>
      </c>
      <c r="K186" s="40"/>
      <c r="L186" s="40">
        <v>-7454</v>
      </c>
      <c r="M186" s="40"/>
      <c r="N186" s="40">
        <v>-10517</v>
      </c>
    </row>
    <row r="187" spans="4:14" ht="21" customHeight="1" thickBot="1">
      <c r="D187" s="16" t="s">
        <v>181</v>
      </c>
      <c r="L187" s="41">
        <f>SUM(L185:L186)</f>
        <v>0</v>
      </c>
      <c r="N187" s="41">
        <f>SUM(N185:N186)</f>
        <v>12386</v>
      </c>
    </row>
    <row r="188" ht="9.75" customHeight="1" thickTop="1"/>
    <row r="189" ht="21" customHeight="1">
      <c r="C189" s="16" t="s">
        <v>183</v>
      </c>
    </row>
    <row r="190" ht="21" customHeight="1">
      <c r="B190" s="16" t="s">
        <v>369</v>
      </c>
    </row>
    <row r="191" spans="8:14" ht="21" customHeight="1">
      <c r="H191" s="219" t="s">
        <v>292</v>
      </c>
      <c r="I191" s="219"/>
      <c r="J191" s="219"/>
      <c r="K191" s="219"/>
      <c r="L191" s="219"/>
      <c r="M191" s="219"/>
      <c r="N191" s="219"/>
    </row>
    <row r="192" spans="8:14" ht="21" customHeight="1">
      <c r="H192" s="220" t="s">
        <v>69</v>
      </c>
      <c r="I192" s="221"/>
      <c r="J192" s="221"/>
      <c r="K192" s="221"/>
      <c r="L192" s="221"/>
      <c r="M192" s="221"/>
      <c r="N192" s="221"/>
    </row>
    <row r="193" spans="8:14" ht="21" customHeight="1">
      <c r="H193" s="43" t="s">
        <v>601</v>
      </c>
      <c r="J193" s="221" t="s">
        <v>230</v>
      </c>
      <c r="K193" s="221"/>
      <c r="L193" s="221"/>
      <c r="M193" s="13"/>
      <c r="N193" s="13" t="s">
        <v>354</v>
      </c>
    </row>
    <row r="194" spans="8:14" ht="21" customHeight="1">
      <c r="H194" s="74">
        <v>2004</v>
      </c>
      <c r="J194" s="20" t="s">
        <v>293</v>
      </c>
      <c r="K194" s="21"/>
      <c r="L194" s="27" t="s">
        <v>294</v>
      </c>
      <c r="M194" s="13"/>
      <c r="N194" s="74" t="s">
        <v>98</v>
      </c>
    </row>
    <row r="195" spans="2:14" ht="21" customHeight="1">
      <c r="B195" s="14" t="s">
        <v>184</v>
      </c>
      <c r="H195" s="40"/>
      <c r="I195" s="40"/>
      <c r="J195" s="40"/>
      <c r="K195" s="40"/>
      <c r="L195" s="40"/>
      <c r="M195" s="40"/>
      <c r="N195" s="40"/>
    </row>
    <row r="196" spans="3:14" ht="21" customHeight="1">
      <c r="C196" s="16" t="s">
        <v>185</v>
      </c>
      <c r="H196" s="40"/>
      <c r="I196" s="40"/>
      <c r="J196" s="40"/>
      <c r="K196" s="40"/>
      <c r="L196" s="40"/>
      <c r="M196" s="40"/>
      <c r="N196" s="40"/>
    </row>
    <row r="197" spans="4:14" ht="21" customHeight="1" thickBot="1">
      <c r="D197" s="16" t="s">
        <v>295</v>
      </c>
      <c r="H197" s="189">
        <v>22903</v>
      </c>
      <c r="I197" s="40"/>
      <c r="J197" s="190">
        <v>0</v>
      </c>
      <c r="K197" s="40"/>
      <c r="L197" s="189">
        <v>-15449</v>
      </c>
      <c r="M197" s="40"/>
      <c r="N197" s="189">
        <f>SUM(H197:L197)</f>
        <v>7454</v>
      </c>
    </row>
    <row r="198" spans="8:14" ht="27" customHeight="1" thickTop="1">
      <c r="H198" s="80"/>
      <c r="I198" s="80"/>
      <c r="J198" s="80"/>
      <c r="K198" s="80"/>
      <c r="L198" s="23"/>
      <c r="M198" s="23"/>
      <c r="N198" s="188" t="s">
        <v>417</v>
      </c>
    </row>
    <row r="199" ht="21" customHeight="1">
      <c r="A199" s="30"/>
    </row>
    <row r="200" spans="8:14" ht="21" customHeight="1">
      <c r="H200" s="40"/>
      <c r="I200" s="40"/>
      <c r="J200" s="40"/>
      <c r="K200" s="40"/>
      <c r="L200" s="40"/>
      <c r="M200" s="40"/>
      <c r="N200" s="40"/>
    </row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18.75">
      <c r="N237" s="72" t="s">
        <v>285</v>
      </c>
    </row>
    <row r="238" ht="21" customHeight="1">
      <c r="A238" s="30"/>
    </row>
    <row r="239" ht="21" customHeight="1"/>
    <row r="240" spans="1:14" ht="21" customHeight="1">
      <c r="A240" s="83"/>
      <c r="B240" s="84"/>
      <c r="C240" s="45"/>
      <c r="D240" s="85"/>
      <c r="E240" s="86"/>
      <c r="F240" s="86"/>
      <c r="G240" s="85"/>
      <c r="H240" s="85"/>
      <c r="I240" s="87"/>
      <c r="J240" s="87"/>
      <c r="K240" s="87"/>
      <c r="L240" s="87"/>
      <c r="M240" s="88"/>
      <c r="N240" s="88"/>
    </row>
    <row r="243" spans="1:7" ht="21" customHeight="1">
      <c r="A243" s="85"/>
      <c r="B243" s="85"/>
      <c r="C243" s="85"/>
      <c r="D243" s="85"/>
      <c r="E243" s="85"/>
      <c r="F243" s="85"/>
      <c r="G243" s="85"/>
    </row>
    <row r="244" spans="1:7" ht="21" customHeight="1">
      <c r="A244" s="85"/>
      <c r="B244" s="85"/>
      <c r="C244" s="85"/>
      <c r="D244" s="85"/>
      <c r="E244" s="85"/>
      <c r="F244" s="85"/>
      <c r="G244" s="85"/>
    </row>
    <row r="245" spans="1:7" ht="21" customHeight="1">
      <c r="A245" s="85"/>
      <c r="B245" s="85"/>
      <c r="C245" s="85"/>
      <c r="D245" s="85"/>
      <c r="E245" s="85"/>
      <c r="F245" s="85"/>
      <c r="G245" s="85"/>
    </row>
    <row r="246" spans="1:7" ht="21" customHeight="1">
      <c r="A246" s="85"/>
      <c r="B246" s="85"/>
      <c r="C246" s="85"/>
      <c r="D246" s="85"/>
      <c r="E246" s="85"/>
      <c r="F246" s="85"/>
      <c r="G246" s="85"/>
    </row>
    <row r="247" spans="1:7" ht="21" customHeight="1">
      <c r="A247" s="85"/>
      <c r="B247" s="85"/>
      <c r="G247" s="85"/>
    </row>
    <row r="248" spans="1:7" ht="21" customHeight="1">
      <c r="A248" s="85"/>
      <c r="B248" s="85"/>
      <c r="G248" s="85"/>
    </row>
    <row r="249" spans="1:7" ht="21" customHeight="1">
      <c r="A249" s="85"/>
      <c r="B249" s="85"/>
      <c r="G249" s="85"/>
    </row>
    <row r="250" spans="1:7" ht="21" customHeight="1">
      <c r="A250" s="85"/>
      <c r="B250" s="85"/>
      <c r="G250" s="85"/>
    </row>
    <row r="251" ht="21" customHeight="1"/>
    <row r="252" spans="8:14" s="99" customFormat="1" ht="21" customHeight="1">
      <c r="H252" s="80"/>
      <c r="I252" s="80"/>
      <c r="J252" s="80"/>
      <c r="K252" s="80"/>
      <c r="L252" s="23"/>
      <c r="M252" s="23"/>
      <c r="N252" s="23"/>
    </row>
    <row r="253" spans="8:14" s="99" customFormat="1" ht="21" customHeight="1">
      <c r="H253" s="80"/>
      <c r="I253" s="80"/>
      <c r="J253" s="80"/>
      <c r="K253" s="80"/>
      <c r="L253" s="23"/>
      <c r="M253" s="23"/>
      <c r="N253" s="23"/>
    </row>
    <row r="254" spans="8:14" s="99" customFormat="1" ht="21" customHeight="1">
      <c r="H254" s="80"/>
      <c r="I254" s="80"/>
      <c r="J254" s="80"/>
      <c r="K254" s="80"/>
      <c r="L254" s="23"/>
      <c r="M254" s="23"/>
      <c r="N254" s="23"/>
    </row>
    <row r="255" spans="8:14" s="99" customFormat="1" ht="21" customHeight="1">
      <c r="H255" s="80"/>
      <c r="I255" s="80"/>
      <c r="J255" s="80"/>
      <c r="K255" s="80"/>
      <c r="L255" s="23"/>
      <c r="M255" s="23"/>
      <c r="N255" s="23"/>
    </row>
    <row r="256" spans="8:14" s="99" customFormat="1" ht="21" customHeight="1">
      <c r="H256" s="80"/>
      <c r="I256" s="80"/>
      <c r="J256" s="80"/>
      <c r="K256" s="80"/>
      <c r="L256" s="23"/>
      <c r="M256" s="23"/>
      <c r="N256" s="23"/>
    </row>
    <row r="257" spans="8:14" s="99" customFormat="1" ht="21" customHeight="1">
      <c r="H257" s="80"/>
      <c r="I257" s="80"/>
      <c r="J257" s="80"/>
      <c r="K257" s="80"/>
      <c r="L257" s="23"/>
      <c r="M257" s="23"/>
      <c r="N257" s="23"/>
    </row>
    <row r="258" spans="8:14" s="99" customFormat="1" ht="21" customHeight="1">
      <c r="H258" s="80"/>
      <c r="I258" s="80"/>
      <c r="J258" s="80"/>
      <c r="K258" s="80"/>
      <c r="L258" s="23"/>
      <c r="M258" s="23"/>
      <c r="N258" s="23"/>
    </row>
    <row r="259" spans="2:14" s="99" customFormat="1" ht="21" customHeight="1">
      <c r="B259" s="100"/>
      <c r="H259" s="80"/>
      <c r="I259" s="80"/>
      <c r="J259" s="80"/>
      <c r="K259" s="80"/>
      <c r="L259" s="23"/>
      <c r="M259" s="23"/>
      <c r="N259" s="23"/>
    </row>
    <row r="260" spans="8:14" s="99" customFormat="1" ht="21" customHeight="1">
      <c r="H260" s="80"/>
      <c r="I260" s="80"/>
      <c r="J260" s="80"/>
      <c r="K260" s="80"/>
      <c r="L260" s="23"/>
      <c r="M260" s="23"/>
      <c r="N260" s="23"/>
    </row>
    <row r="261" spans="8:14" s="99" customFormat="1" ht="21" customHeight="1">
      <c r="H261" s="23"/>
      <c r="I261" s="23"/>
      <c r="J261" s="23"/>
      <c r="K261" s="80"/>
      <c r="L261" s="44"/>
      <c r="M261" s="23"/>
      <c r="N261" s="23"/>
    </row>
    <row r="262" spans="3:14" s="99" customFormat="1" ht="21" customHeight="1">
      <c r="C262" s="101"/>
      <c r="H262" s="80"/>
      <c r="I262" s="80"/>
      <c r="J262" s="80"/>
      <c r="K262" s="80"/>
      <c r="L262" s="44"/>
      <c r="M262" s="23"/>
      <c r="N262" s="23"/>
    </row>
    <row r="263" spans="8:14" s="99" customFormat="1" ht="21" customHeight="1">
      <c r="H263" s="44"/>
      <c r="I263" s="80"/>
      <c r="J263" s="44"/>
      <c r="K263" s="80"/>
      <c r="L263" s="44"/>
      <c r="M263" s="23"/>
      <c r="N263" s="23"/>
    </row>
    <row r="264" spans="8:14" s="99" customFormat="1" ht="21" customHeight="1">
      <c r="H264" s="80"/>
      <c r="I264" s="80"/>
      <c r="J264" s="80"/>
      <c r="K264" s="80"/>
      <c r="L264" s="80"/>
      <c r="M264" s="23"/>
      <c r="N264" s="80"/>
    </row>
    <row r="265" spans="8:14" s="99" customFormat="1" ht="21" customHeight="1">
      <c r="H265" s="80"/>
      <c r="I265" s="80"/>
      <c r="J265" s="80"/>
      <c r="K265" s="80"/>
      <c r="L265" s="23"/>
      <c r="M265" s="23"/>
      <c r="N265" s="23"/>
    </row>
    <row r="266" spans="8:14" s="99" customFormat="1" ht="21" customHeight="1">
      <c r="H266" s="80"/>
      <c r="I266" s="80"/>
      <c r="J266" s="80"/>
      <c r="K266" s="80"/>
      <c r="L266" s="23"/>
      <c r="M266" s="23"/>
      <c r="N266" s="23"/>
    </row>
    <row r="267" spans="8:14" s="99" customFormat="1" ht="21" customHeight="1">
      <c r="H267" s="80"/>
      <c r="I267" s="80"/>
      <c r="J267" s="80"/>
      <c r="K267" s="80"/>
      <c r="L267" s="23"/>
      <c r="M267" s="23"/>
      <c r="N267" s="23"/>
    </row>
    <row r="268" spans="1:14" s="99" customFormat="1" ht="19.5" customHeight="1">
      <c r="A268" s="102"/>
      <c r="H268" s="80"/>
      <c r="I268" s="80"/>
      <c r="J268" s="80"/>
      <c r="K268" s="80"/>
      <c r="L268" s="23"/>
      <c r="M268" s="23"/>
      <c r="N268" s="23"/>
    </row>
    <row r="269" spans="8:14" s="99" customFormat="1" ht="21" customHeight="1">
      <c r="H269" s="80"/>
      <c r="I269" s="80"/>
      <c r="J269" s="80"/>
      <c r="K269" s="80"/>
      <c r="L269" s="23"/>
      <c r="M269" s="23"/>
      <c r="N269" s="23"/>
    </row>
    <row r="270" spans="8:14" s="99" customFormat="1" ht="19.5" customHeight="1">
      <c r="H270" s="80"/>
      <c r="I270" s="80"/>
      <c r="J270" s="80"/>
      <c r="K270" s="80"/>
      <c r="L270" s="23"/>
      <c r="M270" s="23"/>
      <c r="N270" s="23"/>
    </row>
    <row r="271" spans="8:14" s="99" customFormat="1" ht="19.5" customHeight="1">
      <c r="H271" s="80"/>
      <c r="I271" s="80"/>
      <c r="J271" s="80"/>
      <c r="K271" s="80"/>
      <c r="L271" s="23"/>
      <c r="M271" s="23"/>
      <c r="N271" s="23"/>
    </row>
    <row r="272" spans="8:14" s="99" customFormat="1" ht="19.5" customHeight="1">
      <c r="H272" s="80"/>
      <c r="I272" s="80"/>
      <c r="J272" s="80"/>
      <c r="K272" s="80"/>
      <c r="L272" s="23"/>
      <c r="M272" s="23"/>
      <c r="N272" s="23"/>
    </row>
    <row r="273" spans="8:14" s="99" customFormat="1" ht="19.5" customHeight="1">
      <c r="H273" s="80"/>
      <c r="I273" s="80"/>
      <c r="J273" s="80"/>
      <c r="K273" s="80"/>
      <c r="L273" s="23"/>
      <c r="M273" s="23"/>
      <c r="N273" s="23"/>
    </row>
    <row r="274" spans="8:14" s="99" customFormat="1" ht="19.5" customHeight="1">
      <c r="H274" s="80"/>
      <c r="I274" s="80"/>
      <c r="J274" s="80"/>
      <c r="K274" s="80"/>
      <c r="L274" s="23"/>
      <c r="M274" s="23"/>
      <c r="N274" s="23"/>
    </row>
    <row r="275" spans="8:14" s="99" customFormat="1" ht="19.5" customHeight="1">
      <c r="H275" s="80"/>
      <c r="I275" s="80"/>
      <c r="J275" s="80"/>
      <c r="K275" s="80"/>
      <c r="L275" s="23"/>
      <c r="M275" s="23"/>
      <c r="N275" s="23"/>
    </row>
    <row r="276" spans="8:14" s="99" customFormat="1" ht="19.5" customHeight="1">
      <c r="H276" s="80"/>
      <c r="I276" s="80"/>
      <c r="J276" s="80"/>
      <c r="K276" s="80"/>
      <c r="L276" s="23"/>
      <c r="M276" s="23"/>
      <c r="N276" s="23"/>
    </row>
    <row r="277" spans="8:14" s="99" customFormat="1" ht="21" customHeight="1">
      <c r="H277" s="80"/>
      <c r="I277" s="80"/>
      <c r="J277" s="80"/>
      <c r="K277" s="80"/>
      <c r="L277" s="23"/>
      <c r="M277" s="23"/>
      <c r="N277" s="23"/>
    </row>
    <row r="278" spans="2:14" s="99" customFormat="1" ht="21" customHeight="1">
      <c r="B278" s="100"/>
      <c r="H278" s="80"/>
      <c r="I278" s="80"/>
      <c r="J278" s="80"/>
      <c r="K278" s="80"/>
      <c r="L278" s="23"/>
      <c r="M278" s="23"/>
      <c r="N278" s="23"/>
    </row>
    <row r="279" spans="8:14" s="99" customFormat="1" ht="21" customHeight="1">
      <c r="H279" s="80"/>
      <c r="I279" s="80"/>
      <c r="J279" s="80"/>
      <c r="K279" s="80"/>
      <c r="L279" s="23"/>
      <c r="M279" s="23"/>
      <c r="N279" s="23"/>
    </row>
    <row r="280" spans="8:14" s="99" customFormat="1" ht="21" customHeight="1">
      <c r="H280" s="80"/>
      <c r="I280" s="80"/>
      <c r="J280" s="80"/>
      <c r="K280" s="80"/>
      <c r="L280" s="44"/>
      <c r="M280" s="23"/>
      <c r="N280" s="23"/>
    </row>
    <row r="281" spans="3:14" s="99" customFormat="1" ht="21" customHeight="1">
      <c r="C281" s="101"/>
      <c r="H281" s="80"/>
      <c r="I281" s="80"/>
      <c r="J281" s="80"/>
      <c r="K281" s="80"/>
      <c r="L281" s="23"/>
      <c r="M281" s="23"/>
      <c r="N281" s="23"/>
    </row>
    <row r="282" spans="8:14" s="99" customFormat="1" ht="21" customHeight="1">
      <c r="H282" s="44"/>
      <c r="I282" s="80"/>
      <c r="J282" s="44"/>
      <c r="K282" s="80"/>
      <c r="L282" s="23"/>
      <c r="M282" s="23"/>
      <c r="N282" s="23"/>
    </row>
    <row r="283" spans="8:14" s="99" customFormat="1" ht="21" customHeight="1">
      <c r="H283" s="80"/>
      <c r="I283" s="80"/>
      <c r="J283" s="80"/>
      <c r="K283" s="80"/>
      <c r="L283" s="80"/>
      <c r="M283" s="23"/>
      <c r="N283" s="80"/>
    </row>
    <row r="284" spans="8:14" s="99" customFormat="1" ht="21" customHeight="1">
      <c r="H284" s="80"/>
      <c r="I284" s="80"/>
      <c r="J284" s="80"/>
      <c r="K284" s="80"/>
      <c r="L284" s="23"/>
      <c r="M284" s="23"/>
      <c r="N284" s="23"/>
    </row>
    <row r="285" spans="8:14" s="99" customFormat="1" ht="21" customHeight="1">
      <c r="H285" s="218"/>
      <c r="I285" s="218"/>
      <c r="J285" s="218"/>
      <c r="K285" s="218"/>
      <c r="L285" s="218"/>
      <c r="M285" s="218"/>
      <c r="N285" s="218"/>
    </row>
    <row r="286" spans="8:14" s="99" customFormat="1" ht="21" customHeight="1">
      <c r="H286" s="218"/>
      <c r="I286" s="218"/>
      <c r="J286" s="218"/>
      <c r="K286" s="218"/>
      <c r="L286" s="218"/>
      <c r="M286" s="218"/>
      <c r="N286" s="218"/>
    </row>
    <row r="287" spans="8:14" s="99" customFormat="1" ht="21" customHeight="1">
      <c r="H287" s="79"/>
      <c r="I287" s="80"/>
      <c r="J287" s="218"/>
      <c r="K287" s="218"/>
      <c r="L287" s="218"/>
      <c r="M287" s="77"/>
      <c r="N287" s="77"/>
    </row>
    <row r="288" spans="8:14" s="99" customFormat="1" ht="21" customHeight="1">
      <c r="H288" s="79"/>
      <c r="I288" s="80"/>
      <c r="J288" s="79"/>
      <c r="K288" s="79"/>
      <c r="L288" s="77"/>
      <c r="M288" s="77"/>
      <c r="N288" s="77"/>
    </row>
    <row r="289" spans="8:14" s="99" customFormat="1" ht="21" customHeight="1">
      <c r="H289" s="80"/>
      <c r="I289" s="80"/>
      <c r="J289" s="80"/>
      <c r="K289" s="80"/>
      <c r="L289" s="23"/>
      <c r="M289" s="23"/>
      <c r="N289" s="23"/>
    </row>
    <row r="290" spans="8:14" s="99" customFormat="1" ht="21" customHeight="1">
      <c r="H290" s="80"/>
      <c r="I290" s="80"/>
      <c r="J290" s="80"/>
      <c r="K290" s="80"/>
      <c r="L290" s="23"/>
      <c r="M290" s="23"/>
      <c r="N290" s="23"/>
    </row>
    <row r="291" spans="8:14" s="99" customFormat="1" ht="21" customHeight="1">
      <c r="H291" s="80"/>
      <c r="I291" s="80"/>
      <c r="J291" s="80"/>
      <c r="K291" s="80"/>
      <c r="L291" s="44"/>
      <c r="M291" s="23"/>
      <c r="N291" s="23"/>
    </row>
    <row r="292" spans="3:14" s="99" customFormat="1" ht="21" customHeight="1">
      <c r="C292" s="101"/>
      <c r="H292" s="80"/>
      <c r="I292" s="80"/>
      <c r="J292" s="80"/>
      <c r="K292" s="80"/>
      <c r="L292" s="23"/>
      <c r="M292" s="23"/>
      <c r="N292" s="23"/>
    </row>
    <row r="293" spans="8:14" s="99" customFormat="1" ht="21" customHeight="1">
      <c r="H293" s="44"/>
      <c r="I293" s="80"/>
      <c r="J293" s="80"/>
      <c r="K293" s="80"/>
      <c r="L293" s="23"/>
      <c r="M293" s="23"/>
      <c r="N293" s="44"/>
    </row>
    <row r="294" spans="8:14" s="99" customFormat="1" ht="21" customHeight="1">
      <c r="H294" s="80"/>
      <c r="I294" s="80"/>
      <c r="J294" s="80"/>
      <c r="K294" s="80"/>
      <c r="L294" s="44"/>
      <c r="M294" s="23"/>
      <c r="N294" s="23"/>
    </row>
    <row r="295" spans="8:14" s="99" customFormat="1" ht="21" customHeight="1">
      <c r="H295" s="80"/>
      <c r="I295" s="80"/>
      <c r="J295" s="80"/>
      <c r="K295" s="80"/>
      <c r="L295" s="23"/>
      <c r="M295" s="23"/>
      <c r="N295" s="23"/>
    </row>
    <row r="296" spans="8:14" s="99" customFormat="1" ht="21" customHeight="1">
      <c r="H296" s="80"/>
      <c r="I296" s="80"/>
      <c r="J296" s="80"/>
      <c r="K296" s="80"/>
      <c r="L296" s="23"/>
      <c r="M296" s="23"/>
      <c r="N296" s="23"/>
    </row>
    <row r="297" spans="8:14" s="99" customFormat="1" ht="21" customHeight="1">
      <c r="H297" s="80"/>
      <c r="I297" s="80"/>
      <c r="J297" s="80"/>
      <c r="K297" s="80"/>
      <c r="L297" s="23"/>
      <c r="M297" s="23"/>
      <c r="N297" s="23"/>
    </row>
    <row r="298" spans="8:14" s="99" customFormat="1" ht="21" customHeight="1">
      <c r="H298" s="80"/>
      <c r="I298" s="80"/>
      <c r="J298" s="80"/>
      <c r="K298" s="80"/>
      <c r="L298" s="23"/>
      <c r="M298" s="23"/>
      <c r="N298" s="23"/>
    </row>
    <row r="299" spans="8:14" s="99" customFormat="1" ht="21" customHeight="1">
      <c r="H299" s="80"/>
      <c r="I299" s="80"/>
      <c r="J299" s="80"/>
      <c r="K299" s="80"/>
      <c r="L299" s="23"/>
      <c r="M299" s="23"/>
      <c r="N299" s="23"/>
    </row>
    <row r="300" spans="8:14" s="99" customFormat="1" ht="21" customHeight="1">
      <c r="H300" s="80"/>
      <c r="I300" s="80"/>
      <c r="J300" s="80"/>
      <c r="K300" s="80"/>
      <c r="L300" s="23"/>
      <c r="M300" s="23"/>
      <c r="N300" s="23"/>
    </row>
    <row r="301" spans="8:14" s="99" customFormat="1" ht="21" customHeight="1">
      <c r="H301" s="80"/>
      <c r="I301" s="80"/>
      <c r="J301" s="80"/>
      <c r="K301" s="80"/>
      <c r="L301" s="23"/>
      <c r="M301" s="23"/>
      <c r="N301" s="23"/>
    </row>
    <row r="302" spans="8:14" s="99" customFormat="1" ht="21" customHeight="1">
      <c r="H302" s="80"/>
      <c r="I302" s="80"/>
      <c r="J302" s="80"/>
      <c r="K302" s="80"/>
      <c r="L302" s="23"/>
      <c r="M302" s="23"/>
      <c r="N302" s="23"/>
    </row>
    <row r="303" spans="8:14" s="99" customFormat="1" ht="21" customHeight="1">
      <c r="H303" s="80"/>
      <c r="I303" s="80"/>
      <c r="J303" s="80"/>
      <c r="K303" s="80"/>
      <c r="L303" s="23"/>
      <c r="M303" s="23"/>
      <c r="N303" s="23"/>
    </row>
    <row r="304" spans="8:14" s="99" customFormat="1" ht="21" customHeight="1">
      <c r="H304" s="80"/>
      <c r="I304" s="80"/>
      <c r="J304" s="80"/>
      <c r="K304" s="80"/>
      <c r="L304" s="23"/>
      <c r="M304" s="23"/>
      <c r="N304" s="23"/>
    </row>
    <row r="305" spans="8:14" s="99" customFormat="1" ht="21" customHeight="1">
      <c r="H305" s="80"/>
      <c r="I305" s="80"/>
      <c r="J305" s="80"/>
      <c r="K305" s="80"/>
      <c r="L305" s="23"/>
      <c r="M305" s="23"/>
      <c r="N305" s="23"/>
    </row>
    <row r="306" spans="8:14" s="99" customFormat="1" ht="21" customHeight="1">
      <c r="H306" s="80"/>
      <c r="I306" s="80"/>
      <c r="J306" s="80"/>
      <c r="K306" s="80"/>
      <c r="L306" s="23"/>
      <c r="M306" s="23"/>
      <c r="N306" s="23"/>
    </row>
    <row r="307" spans="8:14" s="99" customFormat="1" ht="21" customHeight="1">
      <c r="H307" s="80"/>
      <c r="I307" s="80"/>
      <c r="J307" s="80"/>
      <c r="K307" s="80"/>
      <c r="L307" s="23"/>
      <c r="M307" s="23"/>
      <c r="N307" s="23"/>
    </row>
    <row r="308" spans="8:14" s="99" customFormat="1" ht="21" customHeight="1">
      <c r="H308" s="80"/>
      <c r="I308" s="80"/>
      <c r="J308" s="80"/>
      <c r="K308" s="80"/>
      <c r="L308" s="23"/>
      <c r="M308" s="23"/>
      <c r="N308" s="23"/>
    </row>
    <row r="309" spans="8:14" s="99" customFormat="1" ht="21" customHeight="1">
      <c r="H309" s="80"/>
      <c r="I309" s="80"/>
      <c r="J309" s="80"/>
      <c r="K309" s="80"/>
      <c r="L309" s="23"/>
      <c r="M309" s="23"/>
      <c r="N309" s="23"/>
    </row>
    <row r="310" spans="8:14" s="99" customFormat="1" ht="21" customHeight="1">
      <c r="H310" s="80"/>
      <c r="I310" s="80"/>
      <c r="J310" s="80"/>
      <c r="K310" s="80"/>
      <c r="L310" s="23"/>
      <c r="M310" s="23"/>
      <c r="N310" s="23"/>
    </row>
    <row r="311" spans="8:14" s="99" customFormat="1" ht="21" customHeight="1">
      <c r="H311" s="80"/>
      <c r="I311" s="80"/>
      <c r="J311" s="80"/>
      <c r="K311" s="80"/>
      <c r="L311" s="23"/>
      <c r="M311" s="23"/>
      <c r="N311" s="23"/>
    </row>
    <row r="312" spans="8:14" s="99" customFormat="1" ht="21" customHeight="1">
      <c r="H312" s="80"/>
      <c r="I312" s="80"/>
      <c r="J312" s="80"/>
      <c r="K312" s="80"/>
      <c r="L312" s="23"/>
      <c r="M312" s="23"/>
      <c r="N312" s="23"/>
    </row>
    <row r="313" spans="8:14" s="99" customFormat="1" ht="21" customHeight="1">
      <c r="H313" s="80"/>
      <c r="I313" s="80"/>
      <c r="J313" s="80"/>
      <c r="K313" s="80"/>
      <c r="L313" s="23"/>
      <c r="M313" s="23"/>
      <c r="N313" s="23"/>
    </row>
    <row r="314" spans="8:14" s="99" customFormat="1" ht="21" customHeight="1">
      <c r="H314" s="80"/>
      <c r="I314" s="80"/>
      <c r="J314" s="80"/>
      <c r="K314" s="80"/>
      <c r="L314" s="23"/>
      <c r="M314" s="23"/>
      <c r="N314" s="23"/>
    </row>
    <row r="315" spans="8:14" s="99" customFormat="1" ht="21" customHeight="1">
      <c r="H315" s="80"/>
      <c r="I315" s="80"/>
      <c r="J315" s="80"/>
      <c r="K315" s="80"/>
      <c r="L315" s="23"/>
      <c r="M315" s="23"/>
      <c r="N315" s="23"/>
    </row>
    <row r="316" spans="8:14" s="99" customFormat="1" ht="21" customHeight="1">
      <c r="H316" s="80"/>
      <c r="I316" s="80"/>
      <c r="J316" s="80"/>
      <c r="K316" s="80"/>
      <c r="L316" s="23"/>
      <c r="M316" s="23"/>
      <c r="N316" s="23"/>
    </row>
    <row r="317" spans="8:14" s="99" customFormat="1" ht="21" customHeight="1">
      <c r="H317" s="80"/>
      <c r="I317" s="80"/>
      <c r="J317" s="80"/>
      <c r="K317" s="80"/>
      <c r="L317" s="23"/>
      <c r="M317" s="23"/>
      <c r="N317" s="23"/>
    </row>
    <row r="318" spans="8:14" s="99" customFormat="1" ht="21" customHeight="1">
      <c r="H318" s="80"/>
      <c r="I318" s="80"/>
      <c r="J318" s="80"/>
      <c r="K318" s="80"/>
      <c r="L318" s="23"/>
      <c r="M318" s="23"/>
      <c r="N318" s="23"/>
    </row>
    <row r="319" spans="8:14" s="99" customFormat="1" ht="21" customHeight="1">
      <c r="H319" s="80"/>
      <c r="I319" s="80"/>
      <c r="J319" s="80"/>
      <c r="K319" s="80"/>
      <c r="L319" s="23"/>
      <c r="M319" s="23"/>
      <c r="N319" s="23"/>
    </row>
    <row r="320" spans="8:14" s="99" customFormat="1" ht="21" customHeight="1">
      <c r="H320" s="80"/>
      <c r="I320" s="80"/>
      <c r="J320" s="80"/>
      <c r="K320" s="80"/>
      <c r="L320" s="23"/>
      <c r="M320" s="23"/>
      <c r="N320" s="23"/>
    </row>
    <row r="321" spans="8:14" s="99" customFormat="1" ht="21" customHeight="1">
      <c r="H321" s="80"/>
      <c r="I321" s="80"/>
      <c r="J321" s="80"/>
      <c r="K321" s="80"/>
      <c r="L321" s="23"/>
      <c r="M321" s="23"/>
      <c r="N321" s="23"/>
    </row>
    <row r="322" spans="8:14" s="99" customFormat="1" ht="21" customHeight="1">
      <c r="H322" s="80"/>
      <c r="I322" s="80"/>
      <c r="J322" s="80"/>
      <c r="K322" s="80"/>
      <c r="L322" s="23"/>
      <c r="M322" s="23"/>
      <c r="N322" s="23"/>
    </row>
    <row r="323" spans="8:14" s="99" customFormat="1" ht="21" customHeight="1">
      <c r="H323" s="80"/>
      <c r="I323" s="80"/>
      <c r="J323" s="80"/>
      <c r="K323" s="80"/>
      <c r="L323" s="23"/>
      <c r="M323" s="23"/>
      <c r="N323" s="23"/>
    </row>
    <row r="324" spans="8:14" s="99" customFormat="1" ht="21" customHeight="1">
      <c r="H324" s="80"/>
      <c r="I324" s="80"/>
      <c r="J324" s="80"/>
      <c r="K324" s="80"/>
      <c r="L324" s="23"/>
      <c r="M324" s="23"/>
      <c r="N324" s="23"/>
    </row>
    <row r="325" spans="8:14" s="99" customFormat="1" ht="21" customHeight="1">
      <c r="H325" s="80"/>
      <c r="I325" s="80"/>
      <c r="J325" s="80"/>
      <c r="K325" s="80"/>
      <c r="L325" s="23"/>
      <c r="M325" s="23"/>
      <c r="N325" s="23"/>
    </row>
    <row r="326" spans="8:14" s="99" customFormat="1" ht="21" customHeight="1">
      <c r="H326" s="80"/>
      <c r="I326" s="80"/>
      <c r="J326" s="80"/>
      <c r="K326" s="80"/>
      <c r="L326" s="23"/>
      <c r="M326" s="23"/>
      <c r="N326" s="23"/>
    </row>
    <row r="327" spans="8:14" s="99" customFormat="1" ht="21" customHeight="1">
      <c r="H327" s="80"/>
      <c r="I327" s="80"/>
      <c r="J327" s="80"/>
      <c r="K327" s="80"/>
      <c r="L327" s="23"/>
      <c r="M327" s="23"/>
      <c r="N327" s="23"/>
    </row>
    <row r="328" spans="8:14" s="99" customFormat="1" ht="21" customHeight="1">
      <c r="H328" s="80"/>
      <c r="I328" s="80"/>
      <c r="J328" s="80"/>
      <c r="K328" s="80"/>
      <c r="L328" s="23"/>
      <c r="M328" s="23"/>
      <c r="N328" s="23"/>
    </row>
    <row r="329" spans="8:14" s="99" customFormat="1" ht="21" customHeight="1">
      <c r="H329" s="80"/>
      <c r="I329" s="80"/>
      <c r="J329" s="80"/>
      <c r="K329" s="80"/>
      <c r="L329" s="23"/>
      <c r="M329" s="23"/>
      <c r="N329" s="23"/>
    </row>
    <row r="330" spans="8:14" s="99" customFormat="1" ht="21" customHeight="1">
      <c r="H330" s="80"/>
      <c r="I330" s="80"/>
      <c r="J330" s="80"/>
      <c r="K330" s="80"/>
      <c r="L330" s="23"/>
      <c r="M330" s="23"/>
      <c r="N330" s="23"/>
    </row>
    <row r="331" spans="8:14" s="99" customFormat="1" ht="21" customHeight="1">
      <c r="H331" s="80"/>
      <c r="I331" s="80"/>
      <c r="J331" s="80"/>
      <c r="K331" s="80"/>
      <c r="L331" s="23"/>
      <c r="M331" s="23"/>
      <c r="N331" s="23"/>
    </row>
    <row r="332" spans="8:14" s="99" customFormat="1" ht="21" customHeight="1">
      <c r="H332" s="80"/>
      <c r="I332" s="80"/>
      <c r="J332" s="80"/>
      <c r="K332" s="80"/>
      <c r="L332" s="23"/>
      <c r="M332" s="23"/>
      <c r="N332" s="23"/>
    </row>
    <row r="333" spans="8:14" s="99" customFormat="1" ht="21" customHeight="1">
      <c r="H333" s="80"/>
      <c r="I333" s="80"/>
      <c r="J333" s="80"/>
      <c r="K333" s="80"/>
      <c r="L333" s="23"/>
      <c r="M333" s="23"/>
      <c r="N333" s="23"/>
    </row>
    <row r="334" spans="8:14" s="99" customFormat="1" ht="21" customHeight="1">
      <c r="H334" s="80"/>
      <c r="I334" s="80"/>
      <c r="J334" s="80"/>
      <c r="K334" s="80"/>
      <c r="L334" s="23"/>
      <c r="M334" s="23"/>
      <c r="N334" s="23"/>
    </row>
    <row r="335" spans="8:14" s="99" customFormat="1" ht="21" customHeight="1">
      <c r="H335" s="80"/>
      <c r="I335" s="80"/>
      <c r="J335" s="80"/>
      <c r="K335" s="80"/>
      <c r="L335" s="23"/>
      <c r="M335" s="23"/>
      <c r="N335" s="23"/>
    </row>
    <row r="336" spans="8:14" s="99" customFormat="1" ht="21" customHeight="1">
      <c r="H336" s="80"/>
      <c r="I336" s="80"/>
      <c r="J336" s="80"/>
      <c r="K336" s="80"/>
      <c r="L336" s="23"/>
      <c r="M336" s="23"/>
      <c r="N336" s="23"/>
    </row>
    <row r="337" spans="8:14" s="99" customFormat="1" ht="21" customHeight="1">
      <c r="H337" s="80"/>
      <c r="I337" s="80"/>
      <c r="J337" s="80"/>
      <c r="K337" s="80"/>
      <c r="L337" s="23"/>
      <c r="M337" s="23"/>
      <c r="N337" s="23"/>
    </row>
    <row r="338" spans="8:14" s="99" customFormat="1" ht="21" customHeight="1">
      <c r="H338" s="80"/>
      <c r="I338" s="80"/>
      <c r="J338" s="80"/>
      <c r="K338" s="80"/>
      <c r="L338" s="23"/>
      <c r="M338" s="23"/>
      <c r="N338" s="23"/>
    </row>
    <row r="339" spans="8:14" s="99" customFormat="1" ht="21" customHeight="1">
      <c r="H339" s="80"/>
      <c r="I339" s="80"/>
      <c r="J339" s="80"/>
      <c r="K339" s="80"/>
      <c r="L339" s="23"/>
      <c r="M339" s="23"/>
      <c r="N339" s="23"/>
    </row>
    <row r="340" spans="8:14" s="99" customFormat="1" ht="21" customHeight="1">
      <c r="H340" s="80"/>
      <c r="I340" s="80"/>
      <c r="J340" s="80"/>
      <c r="K340" s="80"/>
      <c r="L340" s="23"/>
      <c r="M340" s="23"/>
      <c r="N340" s="23"/>
    </row>
    <row r="341" spans="8:14" s="99" customFormat="1" ht="21" customHeight="1">
      <c r="H341" s="80"/>
      <c r="I341" s="80"/>
      <c r="J341" s="80"/>
      <c r="K341" s="80"/>
      <c r="L341" s="23"/>
      <c r="M341" s="23"/>
      <c r="N341" s="23"/>
    </row>
    <row r="342" spans="8:14" s="99" customFormat="1" ht="21" customHeight="1">
      <c r="H342" s="80"/>
      <c r="I342" s="80"/>
      <c r="J342" s="80"/>
      <c r="K342" s="80"/>
      <c r="L342" s="23"/>
      <c r="M342" s="23"/>
      <c r="N342" s="23"/>
    </row>
    <row r="343" spans="8:14" s="99" customFormat="1" ht="21" customHeight="1">
      <c r="H343" s="80"/>
      <c r="I343" s="80"/>
      <c r="J343" s="80"/>
      <c r="K343" s="80"/>
      <c r="L343" s="23"/>
      <c r="M343" s="23"/>
      <c r="N343" s="23"/>
    </row>
    <row r="344" spans="8:14" s="99" customFormat="1" ht="21" customHeight="1">
      <c r="H344" s="80"/>
      <c r="I344" s="80"/>
      <c r="J344" s="80"/>
      <c r="K344" s="80"/>
      <c r="L344" s="23"/>
      <c r="M344" s="23"/>
      <c r="N344" s="23"/>
    </row>
    <row r="345" spans="8:14" s="99" customFormat="1" ht="21" customHeight="1">
      <c r="H345" s="80"/>
      <c r="I345" s="80"/>
      <c r="J345" s="80"/>
      <c r="K345" s="80"/>
      <c r="L345" s="23"/>
      <c r="M345" s="23"/>
      <c r="N345" s="23"/>
    </row>
    <row r="346" spans="8:14" s="99" customFormat="1" ht="21" customHeight="1">
      <c r="H346" s="80"/>
      <c r="I346" s="80"/>
      <c r="J346" s="80"/>
      <c r="K346" s="80"/>
      <c r="L346" s="23"/>
      <c r="M346" s="23"/>
      <c r="N346" s="23"/>
    </row>
    <row r="347" spans="8:14" s="99" customFormat="1" ht="21" customHeight="1">
      <c r="H347" s="80"/>
      <c r="I347" s="80"/>
      <c r="J347" s="80"/>
      <c r="K347" s="80"/>
      <c r="L347" s="23"/>
      <c r="M347" s="23"/>
      <c r="N347" s="23"/>
    </row>
    <row r="348" spans="8:14" s="99" customFormat="1" ht="21" customHeight="1">
      <c r="H348" s="80"/>
      <c r="I348" s="80"/>
      <c r="J348" s="80"/>
      <c r="K348" s="80"/>
      <c r="L348" s="23"/>
      <c r="M348" s="23"/>
      <c r="N348" s="23"/>
    </row>
    <row r="349" spans="8:14" s="99" customFormat="1" ht="21" customHeight="1">
      <c r="H349" s="80"/>
      <c r="I349" s="80"/>
      <c r="J349" s="80"/>
      <c r="K349" s="80"/>
      <c r="L349" s="23"/>
      <c r="M349" s="23"/>
      <c r="N349" s="23"/>
    </row>
    <row r="350" spans="8:14" s="99" customFormat="1" ht="21" customHeight="1">
      <c r="H350" s="80"/>
      <c r="I350" s="80"/>
      <c r="J350" s="80"/>
      <c r="K350" s="80"/>
      <c r="L350" s="23"/>
      <c r="M350" s="23"/>
      <c r="N350" s="23"/>
    </row>
    <row r="351" spans="8:14" s="99" customFormat="1" ht="21" customHeight="1">
      <c r="H351" s="80"/>
      <c r="I351" s="80"/>
      <c r="J351" s="80"/>
      <c r="K351" s="80"/>
      <c r="L351" s="23"/>
      <c r="M351" s="23"/>
      <c r="N351" s="23"/>
    </row>
    <row r="352" spans="8:14" s="99" customFormat="1" ht="21" customHeight="1">
      <c r="H352" s="80"/>
      <c r="I352" s="80"/>
      <c r="J352" s="80"/>
      <c r="K352" s="80"/>
      <c r="L352" s="23"/>
      <c r="M352" s="23"/>
      <c r="N352" s="23"/>
    </row>
    <row r="353" spans="8:14" s="99" customFormat="1" ht="21" customHeight="1">
      <c r="H353" s="80"/>
      <c r="I353" s="80"/>
      <c r="J353" s="80"/>
      <c r="K353" s="80"/>
      <c r="L353" s="23"/>
      <c r="M353" s="23"/>
      <c r="N353" s="23"/>
    </row>
    <row r="354" spans="8:14" s="99" customFormat="1" ht="21" customHeight="1">
      <c r="H354" s="80"/>
      <c r="I354" s="80"/>
      <c r="J354" s="80"/>
      <c r="K354" s="80"/>
      <c r="L354" s="23"/>
      <c r="M354" s="23"/>
      <c r="N354" s="23"/>
    </row>
    <row r="355" spans="8:14" s="99" customFormat="1" ht="21" customHeight="1">
      <c r="H355" s="80"/>
      <c r="I355" s="80"/>
      <c r="J355" s="80"/>
      <c r="K355" s="80"/>
      <c r="L355" s="23"/>
      <c r="M355" s="23"/>
      <c r="N355" s="23"/>
    </row>
    <row r="356" spans="8:14" s="99" customFormat="1" ht="21" customHeight="1">
      <c r="H356" s="80"/>
      <c r="I356" s="80"/>
      <c r="J356" s="80"/>
      <c r="K356" s="80"/>
      <c r="L356" s="23"/>
      <c r="M356" s="23"/>
      <c r="N356" s="23"/>
    </row>
    <row r="357" spans="8:14" s="99" customFormat="1" ht="21" customHeight="1">
      <c r="H357" s="80"/>
      <c r="I357" s="80"/>
      <c r="J357" s="80"/>
      <c r="K357" s="80"/>
      <c r="L357" s="23"/>
      <c r="M357" s="23"/>
      <c r="N357" s="23"/>
    </row>
    <row r="358" spans="8:14" s="99" customFormat="1" ht="21" customHeight="1">
      <c r="H358" s="80"/>
      <c r="I358" s="80"/>
      <c r="J358" s="80"/>
      <c r="K358" s="80"/>
      <c r="L358" s="23"/>
      <c r="M358" s="23"/>
      <c r="N358" s="23"/>
    </row>
    <row r="359" spans="8:14" s="99" customFormat="1" ht="21" customHeight="1">
      <c r="H359" s="80"/>
      <c r="I359" s="80"/>
      <c r="J359" s="80"/>
      <c r="K359" s="80"/>
      <c r="L359" s="23"/>
      <c r="M359" s="23"/>
      <c r="N359" s="23"/>
    </row>
    <row r="360" spans="8:14" s="99" customFormat="1" ht="21" customHeight="1">
      <c r="H360" s="80"/>
      <c r="I360" s="80"/>
      <c r="J360" s="80"/>
      <c r="K360" s="80"/>
      <c r="L360" s="23"/>
      <c r="M360" s="23"/>
      <c r="N360" s="23"/>
    </row>
    <row r="361" spans="8:14" s="99" customFormat="1" ht="21" customHeight="1">
      <c r="H361" s="80"/>
      <c r="I361" s="80"/>
      <c r="J361" s="80"/>
      <c r="K361" s="80"/>
      <c r="L361" s="23"/>
      <c r="M361" s="23"/>
      <c r="N361" s="23"/>
    </row>
    <row r="362" spans="8:14" s="99" customFormat="1" ht="21" customHeight="1">
      <c r="H362" s="80"/>
      <c r="I362" s="80"/>
      <c r="J362" s="80"/>
      <c r="K362" s="80"/>
      <c r="L362" s="23"/>
      <c r="M362" s="23"/>
      <c r="N362" s="23"/>
    </row>
    <row r="363" spans="8:14" s="99" customFormat="1" ht="21" customHeight="1">
      <c r="H363" s="80"/>
      <c r="I363" s="80"/>
      <c r="J363" s="80"/>
      <c r="K363" s="80"/>
      <c r="L363" s="23"/>
      <c r="M363" s="23"/>
      <c r="N363" s="23"/>
    </row>
    <row r="364" spans="8:14" s="99" customFormat="1" ht="21" customHeight="1">
      <c r="H364" s="80"/>
      <c r="I364" s="80"/>
      <c r="J364" s="80"/>
      <c r="K364" s="80"/>
      <c r="L364" s="23"/>
      <c r="M364" s="23"/>
      <c r="N364" s="23"/>
    </row>
    <row r="365" spans="8:14" s="99" customFormat="1" ht="21" customHeight="1">
      <c r="H365" s="80"/>
      <c r="I365" s="80"/>
      <c r="J365" s="80"/>
      <c r="K365" s="80"/>
      <c r="L365" s="23"/>
      <c r="M365" s="23"/>
      <c r="N365" s="23"/>
    </row>
    <row r="366" spans="8:14" s="99" customFormat="1" ht="21" customHeight="1">
      <c r="H366" s="80"/>
      <c r="I366" s="80"/>
      <c r="J366" s="80"/>
      <c r="K366" s="80"/>
      <c r="L366" s="23"/>
      <c r="M366" s="23"/>
      <c r="N366" s="23"/>
    </row>
    <row r="367" spans="8:14" s="99" customFormat="1" ht="21" customHeight="1">
      <c r="H367" s="80"/>
      <c r="I367" s="80"/>
      <c r="J367" s="80"/>
      <c r="K367" s="80"/>
      <c r="L367" s="23"/>
      <c r="M367" s="23"/>
      <c r="N367" s="23"/>
    </row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</sheetData>
  <mergeCells count="11">
    <mergeCell ref="H286:N286"/>
    <mergeCell ref="J287:L287"/>
    <mergeCell ref="H191:N191"/>
    <mergeCell ref="H192:N192"/>
    <mergeCell ref="J193:L193"/>
    <mergeCell ref="H285:N285"/>
    <mergeCell ref="L19:N19"/>
    <mergeCell ref="G83:N83"/>
    <mergeCell ref="L181:N181"/>
    <mergeCell ref="L180:N180"/>
    <mergeCell ref="G97:N97"/>
  </mergeCells>
  <printOptions/>
  <pageMargins left="0.8661417322834646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1"/>
  <sheetViews>
    <sheetView workbookViewId="0" topLeftCell="A1">
      <selection activeCell="R17" sqref="R17"/>
    </sheetView>
  </sheetViews>
  <sheetFormatPr defaultColWidth="9.140625" defaultRowHeight="21.75"/>
  <cols>
    <col min="1" max="1" width="3.8515625" style="4" customWidth="1"/>
    <col min="2" max="2" width="3.57421875" style="4" customWidth="1"/>
    <col min="3" max="3" width="5.421875" style="4" customWidth="1"/>
    <col min="4" max="4" width="4.7109375" style="4" customWidth="1"/>
    <col min="5" max="5" width="17.28125" style="4" customWidth="1"/>
    <col min="6" max="6" width="0.42578125" style="4" customWidth="1"/>
    <col min="7" max="7" width="14.140625" style="4" customWidth="1"/>
    <col min="8" max="8" width="0.42578125" style="4" customWidth="1"/>
    <col min="9" max="9" width="10.7109375" style="4" customWidth="1"/>
    <col min="10" max="10" width="0.42578125" style="4" customWidth="1"/>
    <col min="11" max="11" width="11.7109375" style="4" customWidth="1"/>
    <col min="12" max="12" width="0.42578125" style="4" customWidth="1"/>
    <col min="13" max="13" width="11.7109375" style="4" customWidth="1"/>
    <col min="14" max="14" width="0.42578125" style="4" customWidth="1"/>
    <col min="15" max="15" width="11.7109375" style="4" customWidth="1"/>
    <col min="16" max="16" width="0.42578125" style="4" customWidth="1"/>
    <col min="17" max="17" width="9.7109375" style="4" customWidth="1"/>
    <col min="18" max="16384" width="9.140625" style="4" customWidth="1"/>
  </cols>
  <sheetData>
    <row r="1" ht="19.5">
      <c r="A1" s="30" t="s">
        <v>97</v>
      </c>
    </row>
    <row r="2" ht="18.75" customHeight="1">
      <c r="A2" s="30"/>
    </row>
    <row r="3" spans="3:14" s="16" customFormat="1" ht="21" customHeight="1">
      <c r="C3" s="16" t="s">
        <v>459</v>
      </c>
      <c r="H3" s="17"/>
      <c r="I3" s="17"/>
      <c r="J3" s="17"/>
      <c r="K3" s="17"/>
      <c r="L3" s="22"/>
      <c r="M3" s="22"/>
      <c r="N3" s="22"/>
    </row>
    <row r="4" spans="2:14" s="16" customFormat="1" ht="21" customHeight="1">
      <c r="B4" s="16" t="s">
        <v>460</v>
      </c>
      <c r="H4" s="17"/>
      <c r="I4" s="17"/>
      <c r="J4" s="17"/>
      <c r="K4" s="17"/>
      <c r="L4" s="22"/>
      <c r="M4" s="22"/>
      <c r="N4" s="22"/>
    </row>
    <row r="5" spans="2:14" s="16" customFormat="1" ht="21" customHeight="1">
      <c r="B5" s="16" t="s">
        <v>461</v>
      </c>
      <c r="H5" s="17"/>
      <c r="I5" s="17"/>
      <c r="J5" s="17"/>
      <c r="K5" s="17"/>
      <c r="L5" s="22"/>
      <c r="M5" s="22"/>
      <c r="N5" s="22"/>
    </row>
    <row r="6" spans="2:14" s="16" customFormat="1" ht="21" customHeight="1">
      <c r="B6" s="16" t="s">
        <v>23</v>
      </c>
      <c r="H6" s="17"/>
      <c r="I6" s="17"/>
      <c r="J6" s="17"/>
      <c r="K6" s="17"/>
      <c r="L6" s="22"/>
      <c r="M6" s="22"/>
      <c r="N6" s="22"/>
    </row>
    <row r="7" spans="2:14" s="16" customFormat="1" ht="21" customHeight="1">
      <c r="B7" s="16" t="s">
        <v>462</v>
      </c>
      <c r="H7" s="17"/>
      <c r="I7" s="17"/>
      <c r="J7" s="17"/>
      <c r="K7" s="17"/>
      <c r="L7" s="22"/>
      <c r="M7" s="22"/>
      <c r="N7" s="22"/>
    </row>
    <row r="8" spans="2:14" s="16" customFormat="1" ht="21" customHeight="1">
      <c r="B8" s="16" t="s">
        <v>463</v>
      </c>
      <c r="H8" s="17"/>
      <c r="I8" s="17"/>
      <c r="J8" s="17"/>
      <c r="K8" s="17"/>
      <c r="L8" s="22"/>
      <c r="M8" s="22"/>
      <c r="N8" s="22"/>
    </row>
    <row r="9" spans="2:14" s="16" customFormat="1" ht="21" customHeight="1">
      <c r="B9" s="16" t="s">
        <v>464</v>
      </c>
      <c r="H9" s="17"/>
      <c r="I9" s="17"/>
      <c r="J9" s="17"/>
      <c r="K9" s="17"/>
      <c r="L9" s="22"/>
      <c r="M9" s="22"/>
      <c r="N9" s="22"/>
    </row>
    <row r="10" spans="2:14" s="16" customFormat="1" ht="21" customHeight="1">
      <c r="B10" s="16" t="s">
        <v>24</v>
      </c>
      <c r="H10" s="17"/>
      <c r="I10" s="17"/>
      <c r="J10" s="17"/>
      <c r="K10" s="17"/>
      <c r="L10" s="22"/>
      <c r="M10" s="22"/>
      <c r="N10" s="22"/>
    </row>
    <row r="11" spans="2:14" s="16" customFormat="1" ht="21" customHeight="1">
      <c r="B11" s="16" t="s">
        <v>335</v>
      </c>
      <c r="H11" s="17"/>
      <c r="I11" s="17"/>
      <c r="J11" s="17"/>
      <c r="K11" s="17"/>
      <c r="L11" s="22"/>
      <c r="M11" s="22"/>
      <c r="N11" s="22"/>
    </row>
    <row r="12" ht="12.75" customHeight="1">
      <c r="A12" s="30"/>
    </row>
    <row r="13" spans="1:14" s="16" customFormat="1" ht="21" customHeight="1">
      <c r="A13" s="55" t="s">
        <v>296</v>
      </c>
      <c r="B13" s="103" t="s">
        <v>297</v>
      </c>
      <c r="C13" s="4"/>
      <c r="D13" s="99"/>
      <c r="E13" s="101"/>
      <c r="F13" s="101"/>
      <c r="G13" s="99"/>
      <c r="H13" s="99"/>
      <c r="I13" s="80"/>
      <c r="J13" s="80"/>
      <c r="K13" s="80"/>
      <c r="L13" s="80"/>
      <c r="M13" s="23"/>
      <c r="N13" s="23"/>
    </row>
    <row r="14" spans="1:14" s="16" customFormat="1" ht="21" customHeight="1">
      <c r="A14" s="4"/>
      <c r="B14" s="4"/>
      <c r="C14" s="104" t="s">
        <v>25</v>
      </c>
      <c r="D14" s="99"/>
      <c r="E14" s="99"/>
      <c r="F14" s="99"/>
      <c r="G14" s="99"/>
      <c r="H14" s="99"/>
      <c r="I14" s="80"/>
      <c r="J14" s="80"/>
      <c r="K14" s="80"/>
      <c r="L14" s="80"/>
      <c r="M14" s="23"/>
      <c r="N14" s="23"/>
    </row>
    <row r="15" spans="1:14" s="16" customFormat="1" ht="21" customHeight="1">
      <c r="A15" s="4"/>
      <c r="B15" s="4" t="s">
        <v>306</v>
      </c>
      <c r="C15" s="104"/>
      <c r="D15" s="99"/>
      <c r="E15" s="99"/>
      <c r="F15" s="99"/>
      <c r="G15" s="99"/>
      <c r="H15" s="99"/>
      <c r="I15" s="80"/>
      <c r="J15" s="80"/>
      <c r="K15" s="80"/>
      <c r="L15" s="80"/>
      <c r="M15" s="23"/>
      <c r="N15" s="23"/>
    </row>
    <row r="16" spans="9:15" s="105" customFormat="1" ht="20.25" customHeight="1">
      <c r="I16" s="89" t="s">
        <v>72</v>
      </c>
      <c r="J16" s="90"/>
      <c r="K16" s="90"/>
      <c r="L16" s="90"/>
      <c r="M16" s="91"/>
      <c r="N16" s="91"/>
      <c r="O16" s="91"/>
    </row>
    <row r="17" spans="9:15" s="105" customFormat="1" ht="20.25" customHeight="1">
      <c r="I17" s="92" t="s">
        <v>68</v>
      </c>
      <c r="J17" s="93"/>
      <c r="K17" s="93"/>
      <c r="L17" s="94"/>
      <c r="M17" s="95" t="s">
        <v>69</v>
      </c>
      <c r="N17" s="93"/>
      <c r="O17" s="95"/>
    </row>
    <row r="18" spans="9:15" s="105" customFormat="1" ht="20.25" customHeight="1">
      <c r="I18" s="111" t="s">
        <v>354</v>
      </c>
      <c r="J18" s="112"/>
      <c r="K18" s="111" t="s">
        <v>110</v>
      </c>
      <c r="L18" s="112"/>
      <c r="M18" s="111" t="str">
        <f>I18</f>
        <v>June 30,</v>
      </c>
      <c r="N18" s="113"/>
      <c r="O18" s="111" t="s">
        <v>110</v>
      </c>
    </row>
    <row r="19" spans="9:15" s="105" customFormat="1" ht="18.75">
      <c r="I19" s="114">
        <v>2004</v>
      </c>
      <c r="J19" s="112"/>
      <c r="K19" s="114">
        <v>2003</v>
      </c>
      <c r="L19" s="112"/>
      <c r="M19" s="114">
        <v>2004</v>
      </c>
      <c r="N19" s="113"/>
      <c r="O19" s="114">
        <v>2003</v>
      </c>
    </row>
    <row r="20" s="105" customFormat="1" ht="6" customHeight="1"/>
    <row r="21" spans="3:15" s="105" customFormat="1" ht="20.25" customHeight="1">
      <c r="C21" s="4"/>
      <c r="D21" s="104" t="s">
        <v>298</v>
      </c>
      <c r="E21" s="104"/>
      <c r="F21" s="104"/>
      <c r="I21" s="106">
        <v>160</v>
      </c>
      <c r="J21" s="106"/>
      <c r="K21" s="81">
        <v>234</v>
      </c>
      <c r="L21" s="81"/>
      <c r="M21" s="81">
        <v>10</v>
      </c>
      <c r="N21" s="81"/>
      <c r="O21" s="81">
        <v>10</v>
      </c>
    </row>
    <row r="22" spans="3:15" s="105" customFormat="1" ht="20.25" customHeight="1">
      <c r="C22" s="4"/>
      <c r="D22" s="104" t="s">
        <v>231</v>
      </c>
      <c r="E22" s="104"/>
      <c r="F22" s="107"/>
      <c r="I22" s="106">
        <v>88544</v>
      </c>
      <c r="J22" s="106"/>
      <c r="K22" s="81">
        <v>106622</v>
      </c>
      <c r="L22" s="81"/>
      <c r="M22" s="81">
        <v>66659</v>
      </c>
      <c r="N22" s="81"/>
      <c r="O22" s="81">
        <v>73301</v>
      </c>
    </row>
    <row r="23" spans="3:15" s="105" customFormat="1" ht="20.25" customHeight="1">
      <c r="C23" s="4"/>
      <c r="D23" s="104"/>
      <c r="E23" s="104" t="s">
        <v>362</v>
      </c>
      <c r="F23" s="107"/>
      <c r="I23" s="106">
        <v>75</v>
      </c>
      <c r="J23" s="106"/>
      <c r="K23" s="82">
        <v>0</v>
      </c>
      <c r="L23" s="81"/>
      <c r="M23" s="82">
        <v>0</v>
      </c>
      <c r="N23" s="81"/>
      <c r="O23" s="82">
        <v>0</v>
      </c>
    </row>
    <row r="24" spans="3:15" s="105" customFormat="1" ht="20.25" customHeight="1" thickBot="1">
      <c r="C24" s="4"/>
      <c r="D24" s="104"/>
      <c r="E24" s="104" t="s">
        <v>299</v>
      </c>
      <c r="F24" s="104"/>
      <c r="I24" s="108">
        <f>SUM(I21:I23)</f>
        <v>88779</v>
      </c>
      <c r="J24" s="106"/>
      <c r="K24" s="108">
        <f>SUM(K21:K23)</f>
        <v>106856</v>
      </c>
      <c r="L24" s="81"/>
      <c r="M24" s="108">
        <f>SUM(M21:M23)</f>
        <v>66669</v>
      </c>
      <c r="N24" s="81"/>
      <c r="O24" s="108">
        <f>SUM(O21:O23)</f>
        <v>73311</v>
      </c>
    </row>
    <row r="25" s="105" customFormat="1" ht="14.25" customHeight="1" thickTop="1"/>
    <row r="26" spans="1:2" s="7" customFormat="1" ht="20.25" customHeight="1">
      <c r="A26" s="55" t="s">
        <v>603</v>
      </c>
      <c r="B26" s="7" t="s">
        <v>301</v>
      </c>
    </row>
    <row r="27" spans="1:14" s="16" customFormat="1" ht="21" customHeight="1">
      <c r="A27" s="4"/>
      <c r="B27" s="4"/>
      <c r="C27" s="104" t="s">
        <v>26</v>
      </c>
      <c r="D27" s="99"/>
      <c r="E27" s="99"/>
      <c r="F27" s="99"/>
      <c r="G27" s="99"/>
      <c r="H27" s="99"/>
      <c r="I27" s="80"/>
      <c r="J27" s="80"/>
      <c r="K27" s="80"/>
      <c r="L27" s="80"/>
      <c r="M27" s="23"/>
      <c r="N27" s="23"/>
    </row>
    <row r="28" spans="1:14" s="16" customFormat="1" ht="21" customHeight="1">
      <c r="A28" s="4"/>
      <c r="B28" s="4" t="s">
        <v>305</v>
      </c>
      <c r="C28" s="104"/>
      <c r="D28" s="99"/>
      <c r="E28" s="99"/>
      <c r="F28" s="99"/>
      <c r="G28" s="99"/>
      <c r="H28" s="99"/>
      <c r="I28" s="80"/>
      <c r="J28" s="80"/>
      <c r="K28" s="80"/>
      <c r="L28" s="80"/>
      <c r="M28" s="23"/>
      <c r="N28" s="23"/>
    </row>
    <row r="29" spans="9:15" ht="21" customHeight="1">
      <c r="I29" s="222" t="s">
        <v>72</v>
      </c>
      <c r="J29" s="222"/>
      <c r="K29" s="222"/>
      <c r="L29" s="222"/>
      <c r="M29" s="222"/>
      <c r="N29" s="222"/>
      <c r="O29" s="222"/>
    </row>
    <row r="30" spans="9:15" ht="20.25" customHeight="1">
      <c r="I30" s="223" t="s">
        <v>68</v>
      </c>
      <c r="J30" s="223"/>
      <c r="K30" s="223"/>
      <c r="L30" s="45"/>
      <c r="M30" s="223" t="s">
        <v>69</v>
      </c>
      <c r="N30" s="223"/>
      <c r="O30" s="223"/>
    </row>
    <row r="31" spans="9:15" ht="20.25" customHeight="1">
      <c r="I31" s="115" t="s">
        <v>354</v>
      </c>
      <c r="J31" s="115"/>
      <c r="K31" s="116" t="s">
        <v>110</v>
      </c>
      <c r="L31" s="117"/>
      <c r="M31" s="115" t="str">
        <f>I31</f>
        <v>June 30,</v>
      </c>
      <c r="N31" s="115"/>
      <c r="O31" s="116" t="s">
        <v>110</v>
      </c>
    </row>
    <row r="32" spans="9:15" ht="20.25" customHeight="1">
      <c r="I32" s="118" t="s">
        <v>98</v>
      </c>
      <c r="J32" s="66"/>
      <c r="K32" s="118">
        <v>2003</v>
      </c>
      <c r="L32" s="66"/>
      <c r="M32" s="118" t="s">
        <v>98</v>
      </c>
      <c r="N32" s="66"/>
      <c r="O32" s="118" t="s">
        <v>122</v>
      </c>
    </row>
    <row r="33" spans="2:15" ht="20.25" customHeight="1">
      <c r="B33" s="7" t="s">
        <v>604</v>
      </c>
      <c r="I33" s="8"/>
      <c r="J33" s="8"/>
      <c r="K33" s="8"/>
      <c r="L33" s="8"/>
      <c r="M33" s="8"/>
      <c r="N33" s="8"/>
      <c r="O33" s="8"/>
    </row>
    <row r="34" spans="3:15" ht="20.25" customHeight="1">
      <c r="C34" s="47" t="s">
        <v>605</v>
      </c>
      <c r="I34" s="8">
        <v>56843</v>
      </c>
      <c r="J34" s="8"/>
      <c r="K34" s="8">
        <v>42417</v>
      </c>
      <c r="L34" s="8"/>
      <c r="M34" s="8">
        <v>3781</v>
      </c>
      <c r="N34" s="8"/>
      <c r="O34" s="8">
        <v>11188</v>
      </c>
    </row>
    <row r="35" spans="3:15" ht="20.25" customHeight="1">
      <c r="C35" s="47" t="s">
        <v>606</v>
      </c>
      <c r="I35" s="11">
        <v>1100</v>
      </c>
      <c r="J35" s="8"/>
      <c r="K35" s="11">
        <v>0</v>
      </c>
      <c r="L35" s="8"/>
      <c r="M35" s="11">
        <v>1100</v>
      </c>
      <c r="N35" s="8"/>
      <c r="O35" s="11">
        <v>0</v>
      </c>
    </row>
    <row r="36" spans="4:15" ht="20.25" customHeight="1">
      <c r="D36" s="4" t="s">
        <v>103</v>
      </c>
      <c r="I36" s="8">
        <f>SUM(I34:I35)</f>
        <v>57943</v>
      </c>
      <c r="J36" s="8"/>
      <c r="K36" s="8">
        <f>SUM(K34:K35)</f>
        <v>42417</v>
      </c>
      <c r="L36" s="8"/>
      <c r="M36" s="8">
        <f>SUM(M34:M35)</f>
        <v>4881</v>
      </c>
      <c r="N36" s="8"/>
      <c r="O36" s="8">
        <f>SUM(O34:O35)</f>
        <v>11188</v>
      </c>
    </row>
    <row r="37" spans="3:15" ht="20.25" customHeight="1">
      <c r="C37" s="4" t="s">
        <v>607</v>
      </c>
      <c r="I37" s="109">
        <v>-8544</v>
      </c>
      <c r="J37" s="12"/>
      <c r="K37" s="109">
        <v>-8851</v>
      </c>
      <c r="L37" s="8"/>
      <c r="M37" s="11">
        <v>0</v>
      </c>
      <c r="N37" s="8"/>
      <c r="O37" s="110">
        <v>0</v>
      </c>
    </row>
    <row r="38" spans="3:15" ht="20.25" customHeight="1">
      <c r="C38" s="4" t="s">
        <v>302</v>
      </c>
      <c r="I38" s="12">
        <f>SUM(I36:I37)</f>
        <v>49399</v>
      </c>
      <c r="J38" s="12"/>
      <c r="K38" s="12">
        <f>SUM(K36:K37)</f>
        <v>33566</v>
      </c>
      <c r="L38" s="8"/>
      <c r="M38" s="12">
        <f>SUM(M36:M37)</f>
        <v>4881</v>
      </c>
      <c r="N38" s="8"/>
      <c r="O38" s="12">
        <f>SUM(O36:O37)</f>
        <v>11188</v>
      </c>
    </row>
    <row r="39" spans="2:15" ht="20.25" customHeight="1">
      <c r="B39" s="4" t="s">
        <v>300</v>
      </c>
      <c r="I39" s="12">
        <v>1413</v>
      </c>
      <c r="J39" s="12"/>
      <c r="K39" s="1">
        <v>0</v>
      </c>
      <c r="L39" s="8"/>
      <c r="M39" s="8">
        <v>1367</v>
      </c>
      <c r="N39" s="8"/>
      <c r="O39" s="1">
        <v>0</v>
      </c>
    </row>
    <row r="40" spans="2:15" ht="20.25" customHeight="1" thickBot="1">
      <c r="B40" s="4" t="s">
        <v>181</v>
      </c>
      <c r="I40" s="10">
        <f>SUM(I38:I39)</f>
        <v>50812</v>
      </c>
      <c r="J40" s="8"/>
      <c r="K40" s="10">
        <f>SUM(K38:K39)</f>
        <v>33566</v>
      </c>
      <c r="L40" s="8"/>
      <c r="M40" s="10">
        <f>SUM(M38:M39)</f>
        <v>6248</v>
      </c>
      <c r="N40" s="8"/>
      <c r="O40" s="10">
        <f>SUM(O38:O39)</f>
        <v>11188</v>
      </c>
    </row>
    <row r="41" ht="19.5" thickTop="1">
      <c r="O41" s="72" t="s">
        <v>410</v>
      </c>
    </row>
    <row r="42" ht="19.5">
      <c r="A42" s="30" t="s">
        <v>97</v>
      </c>
    </row>
    <row r="43" ht="27.75" customHeight="1"/>
    <row r="44" ht="20.25" customHeight="1">
      <c r="C44" s="4" t="s">
        <v>465</v>
      </c>
    </row>
    <row r="45" ht="20.25" customHeight="1">
      <c r="B45" s="4" t="s">
        <v>466</v>
      </c>
    </row>
    <row r="46" ht="20.25" customHeight="1">
      <c r="B46" s="4" t="s">
        <v>467</v>
      </c>
    </row>
    <row r="47" ht="20.25" customHeight="1">
      <c r="B47" s="4" t="s">
        <v>468</v>
      </c>
    </row>
    <row r="48" ht="20.25" customHeight="1">
      <c r="B48" s="4" t="s">
        <v>608</v>
      </c>
    </row>
    <row r="49" ht="20.25" customHeight="1">
      <c r="C49" s="4" t="s">
        <v>27</v>
      </c>
    </row>
    <row r="50" ht="20.25" customHeight="1">
      <c r="B50" s="4" t="s">
        <v>303</v>
      </c>
    </row>
    <row r="51" ht="7.5" customHeight="1">
      <c r="O51" s="75"/>
    </row>
    <row r="52" spans="9:15" ht="20.25" customHeight="1">
      <c r="I52" s="222" t="s">
        <v>72</v>
      </c>
      <c r="J52" s="222"/>
      <c r="K52" s="222"/>
      <c r="L52" s="222"/>
      <c r="M52" s="222"/>
      <c r="N52" s="222"/>
      <c r="O52" s="222"/>
    </row>
    <row r="53" spans="9:15" ht="20.25" customHeight="1">
      <c r="I53" s="223" t="s">
        <v>68</v>
      </c>
      <c r="J53" s="223"/>
      <c r="K53" s="223"/>
      <c r="L53" s="45"/>
      <c r="M53" s="223" t="s">
        <v>69</v>
      </c>
      <c r="N53" s="223"/>
      <c r="O53" s="223"/>
    </row>
    <row r="54" spans="9:15" ht="20.25" customHeight="1">
      <c r="I54" s="115" t="s">
        <v>354</v>
      </c>
      <c r="J54" s="115"/>
      <c r="K54" s="116" t="s">
        <v>110</v>
      </c>
      <c r="L54" s="117"/>
      <c r="M54" s="115" t="str">
        <f>I54</f>
        <v>June 30,</v>
      </c>
      <c r="N54" s="115"/>
      <c r="O54" s="116" t="str">
        <f>K54</f>
        <v>December 31,</v>
      </c>
    </row>
    <row r="55" spans="9:15" ht="20.25" customHeight="1">
      <c r="I55" s="118" t="s">
        <v>98</v>
      </c>
      <c r="J55" s="66"/>
      <c r="K55" s="118">
        <v>2003</v>
      </c>
      <c r="L55" s="66"/>
      <c r="M55" s="118" t="s">
        <v>98</v>
      </c>
      <c r="N55" s="66"/>
      <c r="O55" s="118" t="s">
        <v>122</v>
      </c>
    </row>
    <row r="56" spans="3:15" ht="20.25" customHeight="1">
      <c r="C56" s="4" t="s">
        <v>609</v>
      </c>
      <c r="I56" s="8">
        <v>43631</v>
      </c>
      <c r="J56" s="8"/>
      <c r="K56" s="8">
        <v>31576</v>
      </c>
      <c r="L56" s="8"/>
      <c r="M56" s="8">
        <v>5562</v>
      </c>
      <c r="N56" s="8"/>
      <c r="O56" s="8">
        <v>10735</v>
      </c>
    </row>
    <row r="57" spans="3:15" ht="20.25" customHeight="1">
      <c r="C57" s="4" t="s">
        <v>610</v>
      </c>
      <c r="I57" s="8">
        <v>4629</v>
      </c>
      <c r="J57" s="8"/>
      <c r="K57" s="8">
        <v>1743</v>
      </c>
      <c r="L57" s="8"/>
      <c r="M57" s="8">
        <v>294</v>
      </c>
      <c r="N57" s="8"/>
      <c r="O57" s="8">
        <v>120</v>
      </c>
    </row>
    <row r="58" spans="3:15" ht="20.25" customHeight="1">
      <c r="C58" s="4" t="s">
        <v>0</v>
      </c>
      <c r="I58" s="8">
        <v>392</v>
      </c>
      <c r="J58" s="8"/>
      <c r="K58" s="8">
        <v>2303</v>
      </c>
      <c r="L58" s="8"/>
      <c r="M58" s="8">
        <v>392</v>
      </c>
      <c r="N58" s="8"/>
      <c r="O58" s="8">
        <v>68</v>
      </c>
    </row>
    <row r="59" spans="3:15" ht="20.25" customHeight="1">
      <c r="C59" s="4" t="s">
        <v>1</v>
      </c>
      <c r="I59" s="11">
        <v>10704</v>
      </c>
      <c r="J59" s="8"/>
      <c r="K59" s="11">
        <v>6795</v>
      </c>
      <c r="L59" s="8"/>
      <c r="M59" s="11">
        <v>0</v>
      </c>
      <c r="N59" s="8"/>
      <c r="O59" s="11">
        <v>265</v>
      </c>
    </row>
    <row r="60" spans="4:15" ht="20.25" customHeight="1">
      <c r="D60" s="4" t="s">
        <v>103</v>
      </c>
      <c r="I60" s="8">
        <f>SUM(I56:I59)</f>
        <v>59356</v>
      </c>
      <c r="J60" s="8"/>
      <c r="K60" s="8">
        <f>SUM(K56:K59)</f>
        <v>42417</v>
      </c>
      <c r="L60" s="8"/>
      <c r="M60" s="8">
        <f>SUM(M56:M59)</f>
        <v>6248</v>
      </c>
      <c r="N60" s="8"/>
      <c r="O60" s="8">
        <f>SUM(O56:O59)</f>
        <v>11188</v>
      </c>
    </row>
    <row r="61" spans="3:15" ht="20.25" customHeight="1">
      <c r="C61" s="50" t="s">
        <v>182</v>
      </c>
      <c r="D61" s="4" t="s">
        <v>307</v>
      </c>
      <c r="I61" s="12">
        <v>-8544</v>
      </c>
      <c r="J61" s="12"/>
      <c r="K61" s="12">
        <v>-8851</v>
      </c>
      <c r="L61" s="12"/>
      <c r="M61" s="1">
        <v>0</v>
      </c>
      <c r="N61" s="12"/>
      <c r="O61" s="1">
        <v>0</v>
      </c>
    </row>
    <row r="62" spans="4:15" ht="20.25" customHeight="1" thickBot="1">
      <c r="D62" s="4" t="s">
        <v>181</v>
      </c>
      <c r="I62" s="10">
        <f>SUM(I60:I61)</f>
        <v>50812</v>
      </c>
      <c r="J62" s="8"/>
      <c r="K62" s="10">
        <f>SUM(K60:K61)</f>
        <v>33566</v>
      </c>
      <c r="L62" s="8"/>
      <c r="M62" s="10">
        <f>SUM(M60:M61)</f>
        <v>6248</v>
      </c>
      <c r="N62" s="8"/>
      <c r="O62" s="10">
        <f>SUM(O60:O61)</f>
        <v>11188</v>
      </c>
    </row>
    <row r="63" ht="12" customHeight="1" thickTop="1"/>
    <row r="64" ht="20.25" customHeight="1">
      <c r="C64" s="4" t="s">
        <v>28</v>
      </c>
    </row>
    <row r="65" ht="20.25" customHeight="1">
      <c r="B65" s="4" t="s">
        <v>29</v>
      </c>
    </row>
    <row r="66" ht="20.25" customHeight="1">
      <c r="B66" s="4" t="s">
        <v>2</v>
      </c>
    </row>
    <row r="67" ht="20.25" customHeight="1">
      <c r="C67" s="4" t="s">
        <v>30</v>
      </c>
    </row>
    <row r="68" ht="20.25" customHeight="1">
      <c r="B68" s="4" t="s">
        <v>31</v>
      </c>
    </row>
    <row r="69" ht="20.25" customHeight="1">
      <c r="B69" s="4" t="s">
        <v>32</v>
      </c>
    </row>
    <row r="70" ht="20.25" customHeight="1">
      <c r="B70" s="4" t="s">
        <v>33</v>
      </c>
    </row>
    <row r="71" ht="20.25" customHeight="1">
      <c r="B71" s="4" t="s">
        <v>34</v>
      </c>
    </row>
    <row r="72" ht="19.5" customHeight="1">
      <c r="B72" s="4" t="s">
        <v>35</v>
      </c>
    </row>
    <row r="73" ht="19.5" customHeight="1">
      <c r="B73" s="4" t="s">
        <v>232</v>
      </c>
    </row>
    <row r="74" ht="18.75">
      <c r="C74" s="4" t="s">
        <v>36</v>
      </c>
    </row>
    <row r="75" ht="18.75">
      <c r="B75" s="4" t="s">
        <v>376</v>
      </c>
    </row>
    <row r="81" ht="18.75">
      <c r="O81" s="72" t="s">
        <v>411</v>
      </c>
    </row>
    <row r="82" spans="1:15" ht="19.5">
      <c r="A82" s="30" t="s">
        <v>97</v>
      </c>
      <c r="O82" s="72"/>
    </row>
    <row r="83" ht="18.75">
      <c r="O83" s="72"/>
    </row>
    <row r="84" spans="1:2" s="7" customFormat="1" ht="20.25" customHeight="1">
      <c r="A84" s="55" t="s">
        <v>3</v>
      </c>
      <c r="B84" s="7" t="s">
        <v>4</v>
      </c>
    </row>
    <row r="85" spans="1:3" s="7" customFormat="1" ht="20.25" customHeight="1">
      <c r="A85" s="55"/>
      <c r="C85" s="4" t="s">
        <v>363</v>
      </c>
    </row>
    <row r="86" spans="1:3" s="7" customFormat="1" ht="20.25" customHeight="1">
      <c r="A86" s="55"/>
      <c r="B86" s="4" t="s">
        <v>304</v>
      </c>
      <c r="C86" s="4"/>
    </row>
    <row r="87" spans="1:15" s="7" customFormat="1" ht="20.25" customHeight="1">
      <c r="A87" s="55"/>
      <c r="B87" s="4"/>
      <c r="C87" s="4"/>
      <c r="I87" s="119" t="s">
        <v>72</v>
      </c>
      <c r="J87" s="119"/>
      <c r="K87" s="119"/>
      <c r="L87" s="119"/>
      <c r="M87" s="119"/>
      <c r="N87" s="119"/>
      <c r="O87" s="119"/>
    </row>
    <row r="88" spans="9:15" ht="20.25" customHeight="1">
      <c r="I88" s="93" t="s">
        <v>68</v>
      </c>
      <c r="J88" s="93"/>
      <c r="K88" s="93"/>
      <c r="L88" s="45"/>
      <c r="M88" s="93" t="s">
        <v>69</v>
      </c>
      <c r="N88" s="93"/>
      <c r="O88" s="93"/>
    </row>
    <row r="89" spans="9:15" ht="20.25" customHeight="1">
      <c r="I89" s="115" t="s">
        <v>354</v>
      </c>
      <c r="J89" s="115"/>
      <c r="K89" s="116" t="s">
        <v>110</v>
      </c>
      <c r="L89" s="117"/>
      <c r="M89" s="115" t="str">
        <f>I89</f>
        <v>June 30,</v>
      </c>
      <c r="N89" s="115"/>
      <c r="O89" s="116" t="str">
        <f>K89</f>
        <v>December 31,</v>
      </c>
    </row>
    <row r="90" spans="9:15" ht="20.25" customHeight="1">
      <c r="I90" s="118" t="s">
        <v>98</v>
      </c>
      <c r="J90" s="66"/>
      <c r="K90" s="118">
        <v>2003</v>
      </c>
      <c r="L90" s="66"/>
      <c r="M90" s="118" t="s">
        <v>98</v>
      </c>
      <c r="N90" s="66"/>
      <c r="O90" s="118" t="s">
        <v>122</v>
      </c>
    </row>
    <row r="91" spans="3:15" ht="20.25" customHeight="1">
      <c r="C91" s="4" t="s">
        <v>5</v>
      </c>
      <c r="I91" s="8"/>
      <c r="J91" s="8"/>
      <c r="K91" s="8"/>
      <c r="L91" s="8"/>
      <c r="M91" s="8"/>
      <c r="N91" s="8"/>
      <c r="O91" s="8"/>
    </row>
    <row r="92" spans="3:15" ht="20.25" customHeight="1">
      <c r="C92" s="47" t="s">
        <v>6</v>
      </c>
      <c r="I92" s="8">
        <v>34874</v>
      </c>
      <c r="J92" s="8"/>
      <c r="K92" s="8">
        <v>60632</v>
      </c>
      <c r="L92" s="8"/>
      <c r="M92" s="8">
        <v>29511</v>
      </c>
      <c r="N92" s="8"/>
      <c r="O92" s="8">
        <v>51187</v>
      </c>
    </row>
    <row r="93" spans="3:15" ht="20.25" customHeight="1">
      <c r="C93" s="47" t="s">
        <v>7</v>
      </c>
      <c r="I93" s="8">
        <v>81995</v>
      </c>
      <c r="J93" s="8"/>
      <c r="K93" s="8">
        <v>68798</v>
      </c>
      <c r="L93" s="8"/>
      <c r="M93" s="8">
        <v>81995</v>
      </c>
      <c r="N93" s="8"/>
      <c r="O93" s="8">
        <v>68798</v>
      </c>
    </row>
    <row r="94" spans="3:15" ht="20.25" customHeight="1">
      <c r="C94" s="4" t="s">
        <v>8</v>
      </c>
      <c r="I94" s="8">
        <v>7677</v>
      </c>
      <c r="J94" s="8"/>
      <c r="K94" s="8">
        <v>7164</v>
      </c>
      <c r="L94" s="8"/>
      <c r="M94" s="8">
        <v>7677</v>
      </c>
      <c r="N94" s="8"/>
      <c r="O94" s="8">
        <v>7164</v>
      </c>
    </row>
    <row r="95" spans="3:15" ht="20.25" customHeight="1">
      <c r="C95" s="4" t="s">
        <v>9</v>
      </c>
      <c r="I95" s="11">
        <v>9537</v>
      </c>
      <c r="J95" s="8"/>
      <c r="K95" s="11">
        <v>9273</v>
      </c>
      <c r="L95" s="8"/>
      <c r="M95" s="11">
        <v>8444</v>
      </c>
      <c r="N95" s="8"/>
      <c r="O95" s="11">
        <v>8444</v>
      </c>
    </row>
    <row r="96" spans="4:15" ht="20.25" customHeight="1">
      <c r="D96" s="4" t="s">
        <v>103</v>
      </c>
      <c r="I96" s="8">
        <f>SUM(I92:I95)</f>
        <v>134083</v>
      </c>
      <c r="J96" s="8"/>
      <c r="K96" s="8">
        <f>SUM(K92:K95)</f>
        <v>145867</v>
      </c>
      <c r="L96" s="8"/>
      <c r="M96" s="8">
        <f>SUM(M92:M95)</f>
        <v>127627</v>
      </c>
      <c r="N96" s="8"/>
      <c r="O96" s="8">
        <f>SUM(O92:O95)</f>
        <v>135593</v>
      </c>
    </row>
    <row r="97" spans="3:15" ht="20.25" customHeight="1">
      <c r="C97" s="50" t="s">
        <v>182</v>
      </c>
      <c r="D97" s="4" t="s">
        <v>53</v>
      </c>
      <c r="I97" s="56">
        <v>-8444</v>
      </c>
      <c r="J97" s="8"/>
      <c r="K97" s="56">
        <v>-8444</v>
      </c>
      <c r="L97" s="8"/>
      <c r="M97" s="56">
        <v>-8444</v>
      </c>
      <c r="N97" s="8"/>
      <c r="O97" s="56">
        <v>-8444</v>
      </c>
    </row>
    <row r="98" spans="4:15" ht="20.25" customHeight="1" thickBot="1">
      <c r="D98" s="4" t="s">
        <v>181</v>
      </c>
      <c r="I98" s="52">
        <f>SUM(I96:I97)</f>
        <v>125639</v>
      </c>
      <c r="K98" s="52">
        <f>SUM(K96:K97)</f>
        <v>137423</v>
      </c>
      <c r="M98" s="52">
        <f>SUM(M96:M97)</f>
        <v>119183</v>
      </c>
      <c r="O98" s="52">
        <f>SUM(O96:O97)</f>
        <v>127149</v>
      </c>
    </row>
    <row r="99" ht="10.5" customHeight="1" thickTop="1"/>
    <row r="100" ht="18.75">
      <c r="C100" s="4" t="s">
        <v>249</v>
      </c>
    </row>
    <row r="101" ht="19.5" customHeight="1">
      <c r="B101" s="4" t="s">
        <v>336</v>
      </c>
    </row>
    <row r="102" ht="19.5" customHeight="1">
      <c r="B102" s="4" t="s">
        <v>308</v>
      </c>
    </row>
    <row r="103" ht="19.5" customHeight="1">
      <c r="B103" s="4" t="s">
        <v>337</v>
      </c>
    </row>
    <row r="104" ht="19.5" customHeight="1">
      <c r="B104" s="4" t="s">
        <v>338</v>
      </c>
    </row>
    <row r="105" ht="19.5" customHeight="1">
      <c r="B105" s="4" t="s">
        <v>309</v>
      </c>
    </row>
    <row r="106" ht="19.5" customHeight="1">
      <c r="B106" s="4" t="s">
        <v>469</v>
      </c>
    </row>
    <row r="107" ht="19.5" customHeight="1">
      <c r="B107" s="4" t="s">
        <v>470</v>
      </c>
    </row>
    <row r="108" ht="19.5" customHeight="1">
      <c r="B108" s="4" t="s">
        <v>471</v>
      </c>
    </row>
    <row r="109" ht="19.5" customHeight="1">
      <c r="B109" s="4" t="s">
        <v>193</v>
      </c>
    </row>
    <row r="110" ht="19.5" customHeight="1">
      <c r="B110" s="4" t="s">
        <v>194</v>
      </c>
    </row>
    <row r="111" ht="19.5" customHeight="1">
      <c r="B111" s="4" t="s">
        <v>198</v>
      </c>
    </row>
    <row r="112" ht="19.5" customHeight="1">
      <c r="B112" s="4" t="s">
        <v>199</v>
      </c>
    </row>
    <row r="113" ht="19.5" customHeight="1">
      <c r="B113" s="4" t="s">
        <v>200</v>
      </c>
    </row>
    <row r="114" ht="19.5" customHeight="1">
      <c r="B114" s="4" t="s">
        <v>37</v>
      </c>
    </row>
    <row r="115" ht="19.5" customHeight="1">
      <c r="B115" s="4" t="s">
        <v>201</v>
      </c>
    </row>
    <row r="116" ht="19.5" customHeight="1">
      <c r="C116" s="4" t="s">
        <v>472</v>
      </c>
    </row>
    <row r="117" ht="19.5" customHeight="1">
      <c r="B117" s="4" t="s">
        <v>339</v>
      </c>
    </row>
    <row r="118" ht="19.5" customHeight="1">
      <c r="B118" s="4" t="s">
        <v>473</v>
      </c>
    </row>
    <row r="119" ht="19.5" customHeight="1">
      <c r="B119" s="4" t="s">
        <v>371</v>
      </c>
    </row>
    <row r="120" ht="19.5" customHeight="1"/>
    <row r="121" ht="18.75">
      <c r="O121" s="72" t="s">
        <v>412</v>
      </c>
    </row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</sheetData>
  <mergeCells count="6">
    <mergeCell ref="I29:O29"/>
    <mergeCell ref="I52:O52"/>
    <mergeCell ref="I53:K53"/>
    <mergeCell ref="M53:O53"/>
    <mergeCell ref="I30:K30"/>
    <mergeCell ref="M30:O30"/>
  </mergeCells>
  <printOptions/>
  <pageMargins left="0.8661417322834646" right="0.3937007874015748" top="0.5905511811023623" bottom="0.3937007874015748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4"/>
  <sheetViews>
    <sheetView workbookViewId="0" topLeftCell="A1">
      <selection activeCell="F6" sqref="F6"/>
    </sheetView>
  </sheetViews>
  <sheetFormatPr defaultColWidth="9.140625" defaultRowHeight="21.75"/>
  <cols>
    <col min="1" max="1" width="3.57421875" style="4" customWidth="1"/>
    <col min="2" max="2" width="4.00390625" style="4" customWidth="1"/>
    <col min="3" max="3" width="4.7109375" style="4" customWidth="1"/>
    <col min="4" max="4" width="8.7109375" style="4" customWidth="1"/>
    <col min="5" max="5" width="0.42578125" style="4" customWidth="1"/>
    <col min="6" max="6" width="10.140625" style="4" customWidth="1"/>
    <col min="7" max="7" width="0.42578125" style="4" customWidth="1"/>
    <col min="8" max="8" width="9.57421875" style="4" customWidth="1"/>
    <col min="9" max="9" width="0.42578125" style="4" customWidth="1"/>
    <col min="10" max="10" width="6.7109375" style="4" customWidth="1"/>
    <col min="11" max="11" width="0.42578125" style="4" customWidth="1"/>
    <col min="12" max="12" width="6.7109375" style="4" customWidth="1"/>
    <col min="13" max="13" width="0.42578125" style="4" customWidth="1"/>
    <col min="14" max="14" width="6.7109375" style="4" customWidth="1"/>
    <col min="15" max="15" width="0.42578125" style="4" customWidth="1"/>
    <col min="16" max="16" width="6.7109375" style="4" customWidth="1"/>
    <col min="17" max="17" width="0.42578125" style="4" customWidth="1"/>
    <col min="18" max="18" width="6.7109375" style="4" customWidth="1"/>
    <col min="19" max="19" width="0.42578125" style="4" customWidth="1"/>
    <col min="20" max="20" width="6.7109375" style="4" customWidth="1"/>
    <col min="21" max="21" width="0.42578125" style="4" customWidth="1"/>
    <col min="22" max="22" width="7.140625" style="4" customWidth="1"/>
    <col min="23" max="23" width="0.42578125" style="4" customWidth="1"/>
    <col min="24" max="24" width="6.7109375" style="4" customWidth="1"/>
    <col min="25" max="25" width="0.42578125" style="4" customWidth="1"/>
    <col min="26" max="26" width="4.57421875" style="4" customWidth="1"/>
    <col min="27" max="16384" width="9.140625" style="4" customWidth="1"/>
  </cols>
  <sheetData>
    <row r="1" ht="19.5">
      <c r="A1" s="30" t="s">
        <v>97</v>
      </c>
    </row>
    <row r="3" spans="1:2" s="7" customFormat="1" ht="19.5" customHeight="1">
      <c r="A3" s="55" t="s">
        <v>555</v>
      </c>
      <c r="B3" s="7" t="s">
        <v>556</v>
      </c>
    </row>
    <row r="4" spans="3:4" ht="19.5" customHeight="1">
      <c r="C4" s="47" t="s">
        <v>557</v>
      </c>
      <c r="D4" s="4" t="s">
        <v>310</v>
      </c>
    </row>
    <row r="5" spans="3:12" ht="19.5" customHeight="1">
      <c r="C5" s="47"/>
      <c r="J5" s="131" t="s">
        <v>564</v>
      </c>
      <c r="K5" s="3"/>
      <c r="L5" s="3"/>
    </row>
    <row r="6" spans="10:24" s="57" customFormat="1" ht="15">
      <c r="J6" s="131" t="s">
        <v>565</v>
      </c>
      <c r="K6" s="131"/>
      <c r="L6" s="131"/>
      <c r="N6" s="131" t="s">
        <v>563</v>
      </c>
      <c r="O6" s="131"/>
      <c r="P6" s="131"/>
      <c r="R6" s="224" t="s">
        <v>558</v>
      </c>
      <c r="S6" s="224"/>
      <c r="T6" s="224"/>
      <c r="U6" s="224"/>
      <c r="V6" s="224"/>
      <c r="W6" s="224"/>
      <c r="X6" s="224"/>
    </row>
    <row r="7" spans="7:24" s="57" customFormat="1" ht="19.5" customHeight="1">
      <c r="G7" s="58"/>
      <c r="H7" s="58"/>
      <c r="J7" s="141" t="s">
        <v>566</v>
      </c>
      <c r="K7" s="141"/>
      <c r="L7" s="141"/>
      <c r="N7" s="141" t="s">
        <v>562</v>
      </c>
      <c r="O7" s="141"/>
      <c r="P7" s="141"/>
      <c r="R7" s="226" t="s">
        <v>559</v>
      </c>
      <c r="S7" s="226"/>
      <c r="T7" s="226"/>
      <c r="V7" s="226" t="s">
        <v>560</v>
      </c>
      <c r="W7" s="226"/>
      <c r="X7" s="226"/>
    </row>
    <row r="8" spans="6:24" s="57" customFormat="1" ht="18.75" customHeight="1">
      <c r="F8" s="58" t="s">
        <v>568</v>
      </c>
      <c r="G8" s="58"/>
      <c r="H8" s="58"/>
      <c r="J8" s="120" t="s">
        <v>366</v>
      </c>
      <c r="K8" s="120"/>
      <c r="L8" s="123" t="s">
        <v>311</v>
      </c>
      <c r="M8" s="122"/>
      <c r="N8" s="120" t="str">
        <f>J8</f>
        <v>Jun 30,</v>
      </c>
      <c r="O8" s="120"/>
      <c r="P8" s="123" t="s">
        <v>311</v>
      </c>
      <c r="R8" s="120" t="str">
        <f>J8</f>
        <v>Jun 30,</v>
      </c>
      <c r="S8" s="120"/>
      <c r="T8" s="123" t="s">
        <v>311</v>
      </c>
      <c r="U8" s="122"/>
      <c r="V8" s="120" t="str">
        <f>J8</f>
        <v>Jun 30,</v>
      </c>
      <c r="W8" s="120"/>
      <c r="X8" s="123" t="s">
        <v>311</v>
      </c>
    </row>
    <row r="9" spans="1:24" s="57" customFormat="1" ht="18.75" customHeight="1">
      <c r="A9" s="224" t="s">
        <v>570</v>
      </c>
      <c r="B9" s="224"/>
      <c r="C9" s="224"/>
      <c r="D9" s="224"/>
      <c r="F9" s="59" t="s">
        <v>569</v>
      </c>
      <c r="G9" s="58"/>
      <c r="H9" s="59" t="s">
        <v>567</v>
      </c>
      <c r="J9" s="121" t="s">
        <v>98</v>
      </c>
      <c r="K9" s="58"/>
      <c r="L9" s="121" t="s">
        <v>122</v>
      </c>
      <c r="M9" s="58"/>
      <c r="N9" s="121" t="s">
        <v>98</v>
      </c>
      <c r="O9" s="58"/>
      <c r="P9" s="121" t="s">
        <v>122</v>
      </c>
      <c r="R9" s="121" t="s">
        <v>98</v>
      </c>
      <c r="S9" s="58"/>
      <c r="T9" s="121" t="s">
        <v>122</v>
      </c>
      <c r="U9" s="58"/>
      <c r="V9" s="121" t="s">
        <v>98</v>
      </c>
      <c r="W9" s="58"/>
      <c r="X9" s="121" t="s">
        <v>122</v>
      </c>
    </row>
    <row r="10" s="57" customFormat="1" ht="15.75">
      <c r="A10" s="60" t="s">
        <v>70</v>
      </c>
    </row>
    <row r="11" spans="1:8" s="57" customFormat="1" ht="15">
      <c r="A11" s="57" t="s">
        <v>571</v>
      </c>
      <c r="F11" s="61" t="s">
        <v>573</v>
      </c>
      <c r="H11" s="57" t="s">
        <v>577</v>
      </c>
    </row>
    <row r="12" spans="1:24" s="57" customFormat="1" ht="15">
      <c r="A12" s="57" t="s">
        <v>572</v>
      </c>
      <c r="F12" s="61" t="s">
        <v>574</v>
      </c>
      <c r="H12" s="57" t="s">
        <v>312</v>
      </c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</row>
    <row r="13" spans="6:24" s="57" customFormat="1" ht="15">
      <c r="F13" s="61" t="s">
        <v>575</v>
      </c>
      <c r="H13" s="57" t="s">
        <v>578</v>
      </c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</row>
    <row r="14" spans="6:24" s="57" customFormat="1" ht="15">
      <c r="F14" s="61" t="s">
        <v>576</v>
      </c>
      <c r="J14" s="62">
        <v>240</v>
      </c>
      <c r="K14" s="62"/>
      <c r="L14" s="62">
        <v>240</v>
      </c>
      <c r="M14" s="62"/>
      <c r="N14" s="143" t="s">
        <v>123</v>
      </c>
      <c r="O14" s="62"/>
      <c r="P14" s="143" t="s">
        <v>123</v>
      </c>
      <c r="Q14" s="62"/>
      <c r="R14" s="62">
        <v>240</v>
      </c>
      <c r="S14" s="62"/>
      <c r="T14" s="62">
        <v>240</v>
      </c>
      <c r="U14" s="62"/>
      <c r="V14" s="62">
        <v>234.5</v>
      </c>
      <c r="W14" s="62"/>
      <c r="X14" s="62">
        <v>213.3</v>
      </c>
    </row>
    <row r="15" spans="1:24" s="57" customFormat="1" ht="15.75">
      <c r="A15" s="60" t="s">
        <v>579</v>
      </c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</row>
    <row r="16" spans="1:8" s="57" customFormat="1" ht="15">
      <c r="A16" s="57" t="s">
        <v>375</v>
      </c>
      <c r="F16" s="57" t="s">
        <v>580</v>
      </c>
      <c r="H16" s="57" t="s">
        <v>577</v>
      </c>
    </row>
    <row r="17" spans="6:8" s="57" customFormat="1" ht="15">
      <c r="F17" s="57" t="s">
        <v>581</v>
      </c>
      <c r="H17" s="57" t="s">
        <v>312</v>
      </c>
    </row>
    <row r="18" spans="6:24" s="57" customFormat="1" ht="15">
      <c r="F18" s="57" t="s">
        <v>582</v>
      </c>
      <c r="H18" s="57" t="s">
        <v>578</v>
      </c>
      <c r="J18" s="63">
        <v>0</v>
      </c>
      <c r="K18" s="62"/>
      <c r="L18" s="62">
        <v>100</v>
      </c>
      <c r="M18" s="62"/>
      <c r="N18" s="63">
        <v>0</v>
      </c>
      <c r="O18" s="62"/>
      <c r="P18" s="62">
        <v>49</v>
      </c>
      <c r="Q18" s="62"/>
      <c r="R18" s="53">
        <v>0</v>
      </c>
      <c r="S18" s="62"/>
      <c r="T18" s="64">
        <v>49</v>
      </c>
      <c r="U18" s="62"/>
      <c r="V18" s="53">
        <v>0</v>
      </c>
      <c r="W18" s="63"/>
      <c r="X18" s="53">
        <v>0</v>
      </c>
    </row>
    <row r="19" spans="1:18" s="57" customFormat="1" ht="17.25" customHeight="1">
      <c r="A19" s="57" t="s">
        <v>583</v>
      </c>
      <c r="R19" s="62"/>
    </row>
    <row r="20" spans="1:24" s="57" customFormat="1" ht="15.75" thickBot="1">
      <c r="A20" s="57" t="s">
        <v>584</v>
      </c>
      <c r="R20" s="54">
        <f>SUM(R14:R18)</f>
        <v>240</v>
      </c>
      <c r="T20" s="54">
        <f>SUM(T14:T18)</f>
        <v>289</v>
      </c>
      <c r="V20" s="54">
        <f>SUM(V14:V18)</f>
        <v>234.5</v>
      </c>
      <c r="X20" s="54">
        <f>SUM(X14:X18)</f>
        <v>213.3</v>
      </c>
    </row>
    <row r="21" ht="5.25" customHeight="1" thickTop="1"/>
    <row r="22" spans="1:22" ht="24.75" customHeight="1">
      <c r="A22" s="57" t="s">
        <v>57</v>
      </c>
      <c r="B22" s="57" t="s">
        <v>346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</row>
    <row r="23" spans="1:2" ht="18.75">
      <c r="A23" s="57" t="s">
        <v>188</v>
      </c>
      <c r="B23" s="57"/>
    </row>
    <row r="24" spans="1:2" ht="6.75" customHeight="1">
      <c r="A24" s="57"/>
      <c r="B24" s="57"/>
    </row>
    <row r="25" ht="18" customHeight="1">
      <c r="C25" s="4" t="s">
        <v>585</v>
      </c>
    </row>
    <row r="26" spans="1:2" ht="11.25" customHeight="1">
      <c r="A26" s="57"/>
      <c r="B26" s="57"/>
    </row>
    <row r="27" spans="3:4" ht="18.75">
      <c r="C27" s="47" t="s">
        <v>586</v>
      </c>
      <c r="D27" s="4" t="s">
        <v>587</v>
      </c>
    </row>
    <row r="28" spans="3:22" s="57" customFormat="1" ht="15">
      <c r="C28" s="210"/>
      <c r="T28" s="131" t="s">
        <v>373</v>
      </c>
      <c r="U28" s="131"/>
      <c r="V28" s="131"/>
    </row>
    <row r="29" spans="12:22" s="57" customFormat="1" ht="15">
      <c r="L29" s="131" t="s">
        <v>590</v>
      </c>
      <c r="M29" s="131"/>
      <c r="N29" s="131"/>
      <c r="T29" s="225" t="s">
        <v>374</v>
      </c>
      <c r="U29" s="225"/>
      <c r="V29" s="225"/>
    </row>
    <row r="30" spans="12:22" s="57" customFormat="1" ht="15">
      <c r="L30" s="131" t="s">
        <v>591</v>
      </c>
      <c r="M30" s="131"/>
      <c r="N30" s="131"/>
      <c r="P30" s="131" t="s">
        <v>563</v>
      </c>
      <c r="Q30" s="131"/>
      <c r="R30" s="131"/>
      <c r="T30" s="226" t="s">
        <v>588</v>
      </c>
      <c r="U30" s="226"/>
      <c r="V30" s="226"/>
    </row>
    <row r="31" spans="8:22" s="57" customFormat="1" ht="15">
      <c r="H31" s="211" t="s">
        <v>568</v>
      </c>
      <c r="I31" s="131"/>
      <c r="J31" s="131"/>
      <c r="L31" s="131" t="s">
        <v>592</v>
      </c>
      <c r="M31" s="131"/>
      <c r="N31" s="131"/>
      <c r="P31" s="131" t="s">
        <v>589</v>
      </c>
      <c r="Q31" s="131"/>
      <c r="R31" s="131"/>
      <c r="T31" s="120" t="s">
        <v>366</v>
      </c>
      <c r="U31" s="120"/>
      <c r="V31" s="123" t="s">
        <v>311</v>
      </c>
    </row>
    <row r="32" spans="2:22" s="57" customFormat="1" ht="15">
      <c r="B32" s="141" t="s">
        <v>570</v>
      </c>
      <c r="C32" s="141"/>
      <c r="D32" s="141"/>
      <c r="E32" s="141"/>
      <c r="F32" s="141"/>
      <c r="H32" s="141" t="s">
        <v>569</v>
      </c>
      <c r="I32" s="141"/>
      <c r="J32" s="141"/>
      <c r="L32" s="141" t="s">
        <v>593</v>
      </c>
      <c r="M32" s="141"/>
      <c r="N32" s="141"/>
      <c r="P32" s="141" t="s">
        <v>561</v>
      </c>
      <c r="Q32" s="141"/>
      <c r="R32" s="141"/>
      <c r="T32" s="121" t="s">
        <v>98</v>
      </c>
      <c r="U32" s="58"/>
      <c r="V32" s="121" t="s">
        <v>122</v>
      </c>
    </row>
    <row r="33" spans="2:7" ht="18.75">
      <c r="B33" s="48" t="s">
        <v>594</v>
      </c>
      <c r="C33" s="45"/>
      <c r="D33" s="45"/>
      <c r="E33" s="45"/>
      <c r="F33" s="45"/>
      <c r="G33" s="45"/>
    </row>
    <row r="34" spans="2:10" ht="18.75">
      <c r="B34" s="57" t="s">
        <v>595</v>
      </c>
      <c r="C34" s="57"/>
      <c r="D34" s="57"/>
      <c r="E34" s="57"/>
      <c r="F34" s="57"/>
      <c r="G34" s="57"/>
      <c r="H34" s="57"/>
      <c r="I34" s="163" t="s">
        <v>599</v>
      </c>
      <c r="J34" s="57"/>
    </row>
    <row r="35" spans="2:22" ht="18.75">
      <c r="B35" s="57"/>
      <c r="C35" s="57"/>
      <c r="D35" s="57"/>
      <c r="E35" s="57"/>
      <c r="F35" s="57"/>
      <c r="G35" s="57"/>
      <c r="H35" s="57"/>
      <c r="I35" s="163" t="s">
        <v>156</v>
      </c>
      <c r="J35" s="57"/>
      <c r="L35" s="57"/>
      <c r="M35" s="160" t="s">
        <v>364</v>
      </c>
      <c r="N35" s="57"/>
      <c r="O35" s="57"/>
      <c r="P35" s="57"/>
      <c r="Q35" s="160" t="s">
        <v>365</v>
      </c>
      <c r="R35" s="57"/>
      <c r="S35" s="57"/>
      <c r="T35" s="161">
        <v>6</v>
      </c>
      <c r="U35" s="161"/>
      <c r="V35" s="161">
        <v>6</v>
      </c>
    </row>
    <row r="36" spans="2:22" ht="18.75">
      <c r="B36" s="57" t="s">
        <v>596</v>
      </c>
      <c r="C36" s="57"/>
      <c r="D36" s="57"/>
      <c r="E36" s="57"/>
      <c r="F36" s="57"/>
      <c r="G36" s="57"/>
      <c r="H36" s="57"/>
      <c r="L36" s="57"/>
      <c r="M36" s="57"/>
      <c r="N36" s="57"/>
      <c r="O36" s="57"/>
      <c r="P36" s="57"/>
      <c r="Q36" s="57"/>
      <c r="R36" s="57"/>
      <c r="S36" s="57"/>
      <c r="T36" s="161">
        <v>0.2</v>
      </c>
      <c r="U36" s="161"/>
      <c r="V36" s="161">
        <v>0.2</v>
      </c>
    </row>
    <row r="37" spans="2:22" ht="18.75">
      <c r="B37" s="57" t="s">
        <v>409</v>
      </c>
      <c r="C37" s="57"/>
      <c r="D37" s="57"/>
      <c r="E37" s="57"/>
      <c r="F37" s="57"/>
      <c r="G37" s="57"/>
      <c r="H37" s="57"/>
      <c r="L37" s="57"/>
      <c r="M37" s="57"/>
      <c r="N37" s="57"/>
      <c r="O37" s="57"/>
      <c r="P37" s="57"/>
      <c r="Q37" s="57"/>
      <c r="R37" s="57"/>
      <c r="S37" s="57"/>
      <c r="T37" s="161"/>
      <c r="U37" s="161"/>
      <c r="V37" s="161"/>
    </row>
    <row r="38" spans="2:22" ht="18.75">
      <c r="B38" s="57"/>
      <c r="C38" s="57" t="s">
        <v>597</v>
      </c>
      <c r="D38" s="57"/>
      <c r="E38" s="57"/>
      <c r="F38" s="57"/>
      <c r="G38" s="57"/>
      <c r="H38" s="57"/>
      <c r="L38" s="57"/>
      <c r="M38" s="57"/>
      <c r="N38" s="57"/>
      <c r="O38" s="57"/>
      <c r="P38" s="57"/>
      <c r="Q38" s="57"/>
      <c r="R38" s="57"/>
      <c r="S38" s="57"/>
      <c r="T38" s="161">
        <v>-1.2</v>
      </c>
      <c r="U38" s="161"/>
      <c r="V38" s="161">
        <v>-1.2</v>
      </c>
    </row>
    <row r="39" spans="2:22" ht="19.5" thickBot="1">
      <c r="B39" s="57" t="s">
        <v>598</v>
      </c>
      <c r="C39" s="57"/>
      <c r="D39" s="57"/>
      <c r="E39" s="57"/>
      <c r="F39" s="57"/>
      <c r="G39" s="57"/>
      <c r="H39" s="57"/>
      <c r="L39" s="57"/>
      <c r="M39" s="57"/>
      <c r="N39" s="57"/>
      <c r="O39" s="57"/>
      <c r="P39" s="57"/>
      <c r="Q39" s="57"/>
      <c r="R39" s="57"/>
      <c r="S39" s="57"/>
      <c r="T39" s="162">
        <f>SUM(T35:T38)</f>
        <v>5</v>
      </c>
      <c r="U39" s="161"/>
      <c r="V39" s="162">
        <f>SUM(V35:V38)</f>
        <v>5</v>
      </c>
    </row>
    <row r="40" ht="19.5" thickTop="1"/>
    <row r="44" ht="18.75">
      <c r="X44" s="154" t="s">
        <v>408</v>
      </c>
    </row>
  </sheetData>
  <mergeCells count="6">
    <mergeCell ref="R6:X6"/>
    <mergeCell ref="T29:V29"/>
    <mergeCell ref="T30:V30"/>
    <mergeCell ref="A9:D9"/>
    <mergeCell ref="R7:T7"/>
    <mergeCell ref="V7:X7"/>
  </mergeCells>
  <printOptions/>
  <pageMargins left="0.7874015748031497" right="0.1968503937007874" top="0.5118110236220472" bottom="0.2755905511811024" header="0.5118110236220472" footer="0.3937007874015748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6"/>
  <sheetViews>
    <sheetView workbookViewId="0" topLeftCell="A1">
      <selection activeCell="K3" sqref="K3"/>
    </sheetView>
  </sheetViews>
  <sheetFormatPr defaultColWidth="9.140625" defaultRowHeight="21.75"/>
  <cols>
    <col min="1" max="4" width="4.7109375" style="4" customWidth="1"/>
    <col min="5" max="5" width="9.140625" style="4" customWidth="1"/>
    <col min="6" max="6" width="0.42578125" style="4" customWidth="1"/>
    <col min="7" max="7" width="6.7109375" style="4" customWidth="1"/>
    <col min="8" max="8" width="0.13671875" style="4" customWidth="1"/>
    <col min="9" max="9" width="11.7109375" style="4" customWidth="1"/>
    <col min="10" max="10" width="0.5625" style="4" customWidth="1"/>
    <col min="11" max="11" width="11.7109375" style="4" customWidth="1"/>
    <col min="12" max="12" width="0.5625" style="4" customWidth="1"/>
    <col min="13" max="13" width="11.7109375" style="4" customWidth="1"/>
    <col min="14" max="14" width="0.71875" style="4" customWidth="1"/>
    <col min="15" max="15" width="11.7109375" style="4" customWidth="1"/>
    <col min="16" max="16" width="0.5625" style="4" customWidth="1"/>
    <col min="17" max="17" width="12.57421875" style="4" customWidth="1"/>
    <col min="18" max="18" width="0.85546875" style="4" customWidth="1"/>
    <col min="19" max="19" width="1.421875" style="4" customWidth="1"/>
    <col min="20" max="16384" width="9.140625" style="4" customWidth="1"/>
  </cols>
  <sheetData>
    <row r="1" spans="1:15" ht="24.75" customHeight="1">
      <c r="A1" s="30" t="s">
        <v>97</v>
      </c>
      <c r="O1" s="75"/>
    </row>
    <row r="2" ht="13.5" customHeight="1"/>
    <row r="3" spans="1:2" ht="19.5" customHeight="1">
      <c r="A3" s="55" t="s">
        <v>600</v>
      </c>
      <c r="B3" s="7" t="s">
        <v>313</v>
      </c>
    </row>
    <row r="4" ht="19.5" customHeight="1">
      <c r="C4" s="4" t="s">
        <v>367</v>
      </c>
    </row>
    <row r="5" ht="19.5" customHeight="1">
      <c r="B5" s="4" t="s">
        <v>38</v>
      </c>
    </row>
    <row r="6" ht="19.5" customHeight="1">
      <c r="B6" s="4" t="s">
        <v>474</v>
      </c>
    </row>
    <row r="7" ht="19.5" customHeight="1">
      <c r="B7" s="4" t="s">
        <v>475</v>
      </c>
    </row>
    <row r="8" ht="21.75" customHeight="1">
      <c r="B8" s="4" t="s">
        <v>476</v>
      </c>
    </row>
    <row r="9" ht="21.75" customHeight="1">
      <c r="B9" s="4" t="s">
        <v>287</v>
      </c>
    </row>
    <row r="10" ht="8.25" customHeight="1"/>
    <row r="11" spans="1:2" s="7" customFormat="1" ht="19.5">
      <c r="A11" s="55" t="s">
        <v>186</v>
      </c>
      <c r="B11" s="7" t="s">
        <v>222</v>
      </c>
    </row>
    <row r="12" spans="3:4" s="7" customFormat="1" ht="19.5">
      <c r="C12" s="128" t="s">
        <v>233</v>
      </c>
      <c r="D12" s="4" t="s">
        <v>223</v>
      </c>
    </row>
    <row r="13" ht="18.75">
      <c r="C13" s="4" t="s">
        <v>349</v>
      </c>
    </row>
    <row r="14" ht="18.75">
      <c r="B14" s="4" t="s">
        <v>225</v>
      </c>
    </row>
    <row r="15" ht="18.75">
      <c r="B15" s="4" t="s">
        <v>224</v>
      </c>
    </row>
    <row r="16" spans="3:4" ht="18.75">
      <c r="C16" s="16" t="s">
        <v>234</v>
      </c>
      <c r="D16" s="4" t="s">
        <v>348</v>
      </c>
    </row>
    <row r="17" ht="18.75">
      <c r="B17" s="4" t="s">
        <v>347</v>
      </c>
    </row>
    <row r="18" ht="18.75">
      <c r="B18" s="4" t="s">
        <v>250</v>
      </c>
    </row>
    <row r="19" ht="18.75">
      <c r="B19" s="4" t="s">
        <v>251</v>
      </c>
    </row>
    <row r="20" ht="18.75">
      <c r="B20" s="4" t="s">
        <v>252</v>
      </c>
    </row>
    <row r="21" ht="18.75">
      <c r="B21" s="4" t="s">
        <v>39</v>
      </c>
    </row>
    <row r="22" ht="18.75">
      <c r="B22" s="4" t="s">
        <v>235</v>
      </c>
    </row>
    <row r="23" spans="3:4" ht="18.75">
      <c r="C23" s="4" t="s">
        <v>152</v>
      </c>
      <c r="D23" s="4" t="s">
        <v>478</v>
      </c>
    </row>
    <row r="24" ht="18.75">
      <c r="B24" s="4" t="s">
        <v>477</v>
      </c>
    </row>
    <row r="25" ht="18.75">
      <c r="B25" s="4" t="s">
        <v>350</v>
      </c>
    </row>
    <row r="26" ht="18.75">
      <c r="C26" s="4" t="s">
        <v>479</v>
      </c>
    </row>
    <row r="27" ht="18.75">
      <c r="B27" s="4" t="s">
        <v>40</v>
      </c>
    </row>
    <row r="28" ht="18.75">
      <c r="B28" s="4" t="s">
        <v>41</v>
      </c>
    </row>
    <row r="29" ht="18.75">
      <c r="B29" s="4" t="s">
        <v>242</v>
      </c>
    </row>
    <row r="30" ht="2.25" customHeight="1"/>
    <row r="31" ht="18.75">
      <c r="B31" s="4" t="s">
        <v>243</v>
      </c>
    </row>
    <row r="32" spans="11:17" ht="18.75">
      <c r="K32" s="49"/>
      <c r="L32" s="49"/>
      <c r="N32" s="139"/>
      <c r="O32" s="140" t="s">
        <v>72</v>
      </c>
      <c r="P32" s="49"/>
      <c r="Q32" s="49"/>
    </row>
    <row r="33" spans="11:17" ht="18.75">
      <c r="K33" s="49"/>
      <c r="L33" s="49"/>
      <c r="N33" s="139"/>
      <c r="O33" s="140" t="s">
        <v>202</v>
      </c>
      <c r="P33" s="46"/>
      <c r="Q33" s="49"/>
    </row>
    <row r="34" spans="2:17" ht="22.5" customHeight="1">
      <c r="B34" s="4" t="s">
        <v>244</v>
      </c>
      <c r="N34" s="137"/>
      <c r="O34" s="138">
        <v>405611</v>
      </c>
      <c r="P34" s="49"/>
      <c r="Q34" s="51"/>
    </row>
    <row r="35" spans="2:17" ht="18.75">
      <c r="B35" s="4" t="s">
        <v>245</v>
      </c>
      <c r="N35" s="134"/>
      <c r="O35" s="133">
        <v>107613</v>
      </c>
      <c r="P35" s="49"/>
      <c r="Q35" s="51"/>
    </row>
    <row r="36" spans="2:17" ht="18.75">
      <c r="B36" s="4" t="s">
        <v>246</v>
      </c>
      <c r="N36" s="137"/>
      <c r="O36" s="135">
        <v>82293</v>
      </c>
      <c r="P36" s="49"/>
      <c r="Q36" s="51"/>
    </row>
    <row r="37" spans="2:17" ht="18.75">
      <c r="B37" s="4" t="s">
        <v>103</v>
      </c>
      <c r="N37" s="138"/>
      <c r="O37" s="132">
        <f>SUM(N34:O36)</f>
        <v>595517</v>
      </c>
      <c r="P37" s="49"/>
      <c r="Q37" s="51"/>
    </row>
    <row r="38" spans="2:17" ht="18.75">
      <c r="B38" s="4" t="s">
        <v>327</v>
      </c>
      <c r="N38" s="51"/>
      <c r="O38" s="135">
        <v>460608</v>
      </c>
      <c r="P38" s="49"/>
      <c r="Q38" s="51"/>
    </row>
    <row r="39" spans="2:17" ht="19.5" thickBot="1">
      <c r="B39" s="4" t="s">
        <v>103</v>
      </c>
      <c r="N39" s="137"/>
      <c r="O39" s="136">
        <f>SUM(N37:O38)</f>
        <v>1056125</v>
      </c>
      <c r="P39" s="49"/>
      <c r="Q39" s="51"/>
    </row>
    <row r="40" ht="19.5" thickTop="1">
      <c r="Q40" s="72" t="s">
        <v>407</v>
      </c>
    </row>
    <row r="41" ht="19.5">
      <c r="A41" s="30" t="s">
        <v>97</v>
      </c>
    </row>
    <row r="43" ht="18.75">
      <c r="E43" s="4" t="s">
        <v>247</v>
      </c>
    </row>
    <row r="44" spans="4:5" ht="18.75">
      <c r="D44" s="5" t="s">
        <v>203</v>
      </c>
      <c r="E44" s="4" t="s">
        <v>480</v>
      </c>
    </row>
    <row r="45" spans="2:4" ht="18.75">
      <c r="B45" s="4" t="s">
        <v>351</v>
      </c>
      <c r="D45" s="5"/>
    </row>
    <row r="46" spans="2:4" ht="18.75">
      <c r="B46" s="4" t="s">
        <v>42</v>
      </c>
      <c r="D46" s="5"/>
    </row>
    <row r="47" spans="2:4" ht="18.75">
      <c r="B47" s="4" t="s">
        <v>541</v>
      </c>
      <c r="D47" s="5"/>
    </row>
    <row r="48" spans="4:5" ht="18.75">
      <c r="D48" s="5" t="s">
        <v>204</v>
      </c>
      <c r="E48" s="4" t="s">
        <v>248</v>
      </c>
    </row>
    <row r="49" spans="2:4" ht="18.75">
      <c r="B49" s="4" t="s">
        <v>481</v>
      </c>
      <c r="D49" s="5"/>
    </row>
    <row r="50" spans="2:4" ht="18.75">
      <c r="B50" s="4" t="s">
        <v>542</v>
      </c>
      <c r="D50" s="5"/>
    </row>
    <row r="51" spans="4:5" ht="18.75">
      <c r="D51" s="5" t="s">
        <v>205</v>
      </c>
      <c r="E51" s="4" t="s">
        <v>540</v>
      </c>
    </row>
    <row r="52" spans="2:4" ht="18.75">
      <c r="B52" s="4" t="s">
        <v>236</v>
      </c>
      <c r="D52" s="5"/>
    </row>
    <row r="53" spans="2:4" ht="18.75">
      <c r="B53" s="4" t="s">
        <v>543</v>
      </c>
      <c r="D53" s="5"/>
    </row>
    <row r="54" spans="4:5" ht="18.75">
      <c r="D54" s="5" t="s">
        <v>206</v>
      </c>
      <c r="E54" s="4" t="s">
        <v>237</v>
      </c>
    </row>
    <row r="55" spans="2:4" ht="18.75">
      <c r="B55" s="4" t="s">
        <v>482</v>
      </c>
      <c r="D55" s="5"/>
    </row>
    <row r="56" ht="18.75">
      <c r="B56" s="4" t="s">
        <v>483</v>
      </c>
    </row>
    <row r="57" ht="18.75">
      <c r="B57" s="4" t="s">
        <v>484</v>
      </c>
    </row>
    <row r="58" ht="18.75">
      <c r="B58" s="4" t="s">
        <v>544</v>
      </c>
    </row>
    <row r="59" ht="18.75">
      <c r="D59" s="4" t="s">
        <v>545</v>
      </c>
    </row>
    <row r="60" ht="18.75">
      <c r="B60" s="4" t="s">
        <v>546</v>
      </c>
    </row>
    <row r="61" ht="18.75">
      <c r="B61" s="4" t="s">
        <v>547</v>
      </c>
    </row>
    <row r="62" ht="18.75">
      <c r="D62" s="4" t="s">
        <v>485</v>
      </c>
    </row>
    <row r="63" ht="18.75">
      <c r="B63" s="4" t="s">
        <v>548</v>
      </c>
    </row>
    <row r="64" ht="18.75">
      <c r="B64" s="4" t="s">
        <v>238</v>
      </c>
    </row>
    <row r="65" ht="18.75">
      <c r="B65" s="4" t="s">
        <v>239</v>
      </c>
    </row>
    <row r="66" ht="18.75">
      <c r="B66" s="4" t="s">
        <v>549</v>
      </c>
    </row>
    <row r="67" spans="4:5" ht="18.75">
      <c r="D67" s="5" t="s">
        <v>207</v>
      </c>
      <c r="E67" s="4" t="s">
        <v>486</v>
      </c>
    </row>
    <row r="68" ht="18.75">
      <c r="B68" s="4" t="s">
        <v>43</v>
      </c>
    </row>
    <row r="69" ht="18.75">
      <c r="B69" s="4" t="s">
        <v>44</v>
      </c>
    </row>
    <row r="70" ht="18.75">
      <c r="B70" s="4" t="s">
        <v>352</v>
      </c>
    </row>
    <row r="71" spans="4:5" ht="18.75">
      <c r="D71" s="5" t="s">
        <v>208</v>
      </c>
      <c r="E71" s="4" t="s">
        <v>487</v>
      </c>
    </row>
    <row r="72" ht="18.75">
      <c r="B72" s="4" t="s">
        <v>45</v>
      </c>
    </row>
    <row r="73" ht="18.75">
      <c r="B73" s="4" t="s">
        <v>488</v>
      </c>
    </row>
    <row r="74" ht="18.75">
      <c r="B74" s="4" t="s">
        <v>209</v>
      </c>
    </row>
    <row r="78" ht="18.75">
      <c r="Q78" s="72" t="s">
        <v>406</v>
      </c>
    </row>
    <row r="79" ht="19.5">
      <c r="A79" s="30" t="s">
        <v>97</v>
      </c>
    </row>
    <row r="81" ht="18.75">
      <c r="E81" s="4" t="s">
        <v>510</v>
      </c>
    </row>
    <row r="82" ht="18.75">
      <c r="B82" s="4" t="s">
        <v>210</v>
      </c>
    </row>
    <row r="83" ht="18.75">
      <c r="B83" s="4" t="s">
        <v>211</v>
      </c>
    </row>
    <row r="84" spans="15:17" ht="18.75">
      <c r="O84" s="6" t="s">
        <v>104</v>
      </c>
      <c r="P84" s="46"/>
      <c r="Q84" s="49"/>
    </row>
    <row r="85" spans="2:17" ht="22.5" customHeight="1">
      <c r="B85" s="4" t="s">
        <v>550</v>
      </c>
      <c r="O85" s="158">
        <v>225000000</v>
      </c>
      <c r="P85" s="129"/>
      <c r="Q85" s="129"/>
    </row>
    <row r="86" spans="2:17" ht="18.75">
      <c r="B86" s="4" t="s">
        <v>342</v>
      </c>
      <c r="O86" s="158">
        <v>385000000</v>
      </c>
      <c r="P86" s="129"/>
      <c r="Q86" s="129"/>
    </row>
    <row r="87" spans="2:17" ht="18.75">
      <c r="B87" s="4" t="s">
        <v>551</v>
      </c>
      <c r="O87" s="158">
        <v>25000000</v>
      </c>
      <c r="P87" s="129"/>
      <c r="Q87" s="129"/>
    </row>
    <row r="88" spans="2:17" ht="18.75">
      <c r="B88" s="4" t="s">
        <v>341</v>
      </c>
      <c r="O88" s="158"/>
      <c r="P88" s="129"/>
      <c r="Q88" s="129"/>
    </row>
    <row r="89" spans="2:17" ht="18.75">
      <c r="B89" s="4" t="s">
        <v>340</v>
      </c>
      <c r="O89" s="158">
        <v>-178200000</v>
      </c>
      <c r="P89" s="129"/>
      <c r="Q89" s="129"/>
    </row>
    <row r="90" spans="2:17" ht="19.5" thickBot="1">
      <c r="B90" s="4" t="s">
        <v>103</v>
      </c>
      <c r="O90" s="159">
        <f>SUM(O85:O89)</f>
        <v>456800000</v>
      </c>
      <c r="P90" s="129"/>
      <c r="Q90" s="129"/>
    </row>
    <row r="91" ht="9.75" customHeight="1" thickTop="1">
      <c r="O91" s="71"/>
    </row>
    <row r="92" spans="4:5" ht="18.75">
      <c r="D92" s="5" t="s">
        <v>212</v>
      </c>
      <c r="E92" s="4" t="s">
        <v>213</v>
      </c>
    </row>
    <row r="93" ht="18.75">
      <c r="B93" s="4" t="s">
        <v>240</v>
      </c>
    </row>
    <row r="94" ht="18.75">
      <c r="E94" s="4" t="s">
        <v>489</v>
      </c>
    </row>
    <row r="95" ht="18.75">
      <c r="B95" s="4" t="s">
        <v>153</v>
      </c>
    </row>
    <row r="96" ht="18.75">
      <c r="B96" s="4" t="s">
        <v>490</v>
      </c>
    </row>
    <row r="97" ht="18.75">
      <c r="B97" s="4" t="s">
        <v>214</v>
      </c>
    </row>
    <row r="98" spans="3:4" ht="18.75">
      <c r="C98" s="128" t="s">
        <v>215</v>
      </c>
      <c r="D98" s="4" t="s">
        <v>552</v>
      </c>
    </row>
    <row r="99" ht="18.75">
      <c r="D99" s="4" t="s">
        <v>553</v>
      </c>
    </row>
    <row r="100" ht="18.75">
      <c r="B100" s="4" t="s">
        <v>554</v>
      </c>
    </row>
    <row r="101" ht="18.75">
      <c r="B101" s="4" t="s">
        <v>241</v>
      </c>
    </row>
    <row r="102" ht="18.75">
      <c r="B102" s="4" t="s">
        <v>46</v>
      </c>
    </row>
    <row r="103" ht="18.75">
      <c r="B103" s="4" t="s">
        <v>343</v>
      </c>
    </row>
    <row r="104" spans="1:4" s="68" customFormat="1" ht="21.75" customHeight="1">
      <c r="A104" s="69"/>
      <c r="C104" s="70" t="s">
        <v>253</v>
      </c>
      <c r="D104" s="68" t="s">
        <v>314</v>
      </c>
    </row>
    <row r="105" s="68" customFormat="1" ht="21.75" customHeight="1">
      <c r="D105" s="68" t="s">
        <v>511</v>
      </c>
    </row>
    <row r="106" s="68" customFormat="1" ht="21.75" customHeight="1">
      <c r="B106" s="68" t="s">
        <v>47</v>
      </c>
    </row>
    <row r="107" s="68" customFormat="1" ht="21.75" customHeight="1">
      <c r="B107" s="68" t="s">
        <v>48</v>
      </c>
    </row>
    <row r="108" s="68" customFormat="1" ht="21.75" customHeight="1">
      <c r="B108" s="68" t="s">
        <v>49</v>
      </c>
    </row>
    <row r="109" s="68" customFormat="1" ht="21.75" customHeight="1">
      <c r="B109" s="68" t="s">
        <v>50</v>
      </c>
    </row>
    <row r="110" s="68" customFormat="1" ht="21.75" customHeight="1">
      <c r="B110" s="68" t="s">
        <v>491</v>
      </c>
    </row>
    <row r="111" s="68" customFormat="1" ht="21.75" customHeight="1">
      <c r="B111" s="68" t="s">
        <v>492</v>
      </c>
    </row>
    <row r="112" s="68" customFormat="1" ht="21.75" customHeight="1">
      <c r="B112" s="68" t="s">
        <v>493</v>
      </c>
    </row>
    <row r="113" s="68" customFormat="1" ht="21.75" customHeight="1">
      <c r="B113" s="68" t="s">
        <v>274</v>
      </c>
    </row>
    <row r="114" s="68" customFormat="1" ht="21.75" customHeight="1"/>
    <row r="115" s="68" customFormat="1" ht="21.75" customHeight="1"/>
    <row r="116" ht="26.25" customHeight="1">
      <c r="Q116" s="72" t="s">
        <v>405</v>
      </c>
    </row>
    <row r="117" ht="19.5">
      <c r="A117" s="30" t="s">
        <v>97</v>
      </c>
    </row>
    <row r="118" ht="4.5" customHeight="1">
      <c r="A118" s="30"/>
    </row>
    <row r="119" s="68" customFormat="1" ht="21.75" customHeight="1">
      <c r="D119" s="68" t="s">
        <v>51</v>
      </c>
    </row>
    <row r="120" s="68" customFormat="1" ht="21.75" customHeight="1">
      <c r="B120" s="68" t="s">
        <v>494</v>
      </c>
    </row>
    <row r="121" s="68" customFormat="1" ht="21.75" customHeight="1">
      <c r="B121" s="68" t="s">
        <v>189</v>
      </c>
    </row>
    <row r="122" ht="4.5" customHeight="1"/>
    <row r="123" spans="1:2" s="7" customFormat="1" ht="19.5">
      <c r="A123" s="55" t="s">
        <v>218</v>
      </c>
      <c r="B123" s="7" t="s">
        <v>187</v>
      </c>
    </row>
    <row r="124" spans="1:4" s="7" customFormat="1" ht="19.5">
      <c r="A124" s="55"/>
      <c r="B124" s="4"/>
      <c r="C124" s="4" t="s">
        <v>372</v>
      </c>
      <c r="D124" s="4"/>
    </row>
    <row r="125" spans="1:4" s="7" customFormat="1" ht="19.5">
      <c r="A125" s="55"/>
      <c r="B125" s="4" t="s">
        <v>344</v>
      </c>
      <c r="C125" s="4"/>
      <c r="D125" s="4"/>
    </row>
    <row r="126" spans="11:17" ht="19.5" customHeight="1">
      <c r="K126" s="89" t="s">
        <v>72</v>
      </c>
      <c r="L126" s="90"/>
      <c r="M126" s="90"/>
      <c r="N126" s="90"/>
      <c r="O126" s="91"/>
      <c r="P126" s="91"/>
      <c r="Q126" s="91"/>
    </row>
    <row r="127" spans="11:17" ht="20.25" customHeight="1">
      <c r="K127" s="92" t="s">
        <v>68</v>
      </c>
      <c r="L127" s="93"/>
      <c r="M127" s="93"/>
      <c r="N127" s="94"/>
      <c r="O127" s="95" t="s">
        <v>69</v>
      </c>
      <c r="P127" s="93"/>
      <c r="Q127" s="95"/>
    </row>
    <row r="128" spans="11:17" ht="20.25" customHeight="1">
      <c r="K128" s="96" t="s">
        <v>354</v>
      </c>
      <c r="L128" s="97"/>
      <c r="M128" s="96" t="s">
        <v>110</v>
      </c>
      <c r="N128" s="97"/>
      <c r="O128" s="96" t="str">
        <f>K128</f>
        <v>June 30,</v>
      </c>
      <c r="P128" s="33"/>
      <c r="Q128" s="96" t="s">
        <v>110</v>
      </c>
    </row>
    <row r="129" spans="11:17" ht="18.75" customHeight="1">
      <c r="K129" s="98">
        <v>2004</v>
      </c>
      <c r="L129" s="97"/>
      <c r="M129" s="98">
        <v>2003</v>
      </c>
      <c r="N129" s="97"/>
      <c r="O129" s="98">
        <v>2004</v>
      </c>
      <c r="P129" s="33"/>
      <c r="Q129" s="98">
        <v>2003</v>
      </c>
    </row>
    <row r="130" spans="2:17" ht="18.75">
      <c r="B130" s="4" t="s">
        <v>512</v>
      </c>
      <c r="K130" s="8">
        <v>47427</v>
      </c>
      <c r="L130" s="8"/>
      <c r="M130" s="8">
        <v>43092</v>
      </c>
      <c r="N130" s="1"/>
      <c r="O130" s="1">
        <v>0</v>
      </c>
      <c r="P130" s="1"/>
      <c r="Q130" s="1">
        <v>0</v>
      </c>
    </row>
    <row r="131" spans="2:17" ht="18.75">
      <c r="B131" s="50" t="s">
        <v>383</v>
      </c>
      <c r="K131" s="56">
        <v>-5511</v>
      </c>
      <c r="L131" s="56"/>
      <c r="M131" s="56">
        <v>-5141</v>
      </c>
      <c r="N131" s="1"/>
      <c r="O131" s="1">
        <v>0</v>
      </c>
      <c r="P131" s="1"/>
      <c r="Q131" s="1">
        <v>0</v>
      </c>
    </row>
    <row r="132" spans="3:17" ht="18.75">
      <c r="C132" s="4" t="s">
        <v>217</v>
      </c>
      <c r="K132" s="56">
        <v>-17276</v>
      </c>
      <c r="L132" s="56"/>
      <c r="M132" s="56">
        <v>-15626</v>
      </c>
      <c r="N132" s="1"/>
      <c r="O132" s="1">
        <v>0</v>
      </c>
      <c r="P132" s="1"/>
      <c r="Q132" s="1">
        <v>0</v>
      </c>
    </row>
    <row r="133" spans="2:17" ht="19.5" thickBot="1">
      <c r="B133" s="4" t="s">
        <v>181</v>
      </c>
      <c r="K133" s="10">
        <f>SUM(K130:K132)</f>
        <v>24640</v>
      </c>
      <c r="L133" s="49"/>
      <c r="M133" s="10">
        <f>SUM(M130:M132)</f>
        <v>22325</v>
      </c>
      <c r="O133" s="65">
        <f>SUM(O130:O132)</f>
        <v>0</v>
      </c>
      <c r="Q133" s="65">
        <f>SUM(Q130:Q132)</f>
        <v>0</v>
      </c>
    </row>
    <row r="134" ht="3" customHeight="1" thickTop="1"/>
    <row r="135" ht="18.75">
      <c r="C135" s="4" t="s">
        <v>495</v>
      </c>
    </row>
    <row r="136" ht="18.75">
      <c r="B136" s="4" t="s">
        <v>496</v>
      </c>
    </row>
    <row r="137" ht="18.75">
      <c r="B137" s="4" t="s">
        <v>497</v>
      </c>
    </row>
    <row r="138" ht="18.75">
      <c r="B138" s="4" t="s">
        <v>220</v>
      </c>
    </row>
    <row r="139" ht="4.5" customHeight="1"/>
    <row r="140" spans="1:2" s="7" customFormat="1" ht="19.5">
      <c r="A140" s="55" t="s">
        <v>221</v>
      </c>
      <c r="B140" s="7" t="s">
        <v>219</v>
      </c>
    </row>
    <row r="141" ht="18.75">
      <c r="C141" s="4" t="s">
        <v>498</v>
      </c>
    </row>
    <row r="142" ht="18.75">
      <c r="B142" s="4" t="s">
        <v>499</v>
      </c>
    </row>
    <row r="143" ht="18.75">
      <c r="B143" s="4" t="s">
        <v>500</v>
      </c>
    </row>
    <row r="144" ht="18.75">
      <c r="B144" s="4" t="s">
        <v>501</v>
      </c>
    </row>
    <row r="145" spans="2:17" ht="18.75">
      <c r="B145" s="4" t="s">
        <v>522</v>
      </c>
      <c r="K145" s="89" t="s">
        <v>72</v>
      </c>
      <c r="L145" s="90"/>
      <c r="M145" s="90"/>
      <c r="N145" s="90"/>
      <c r="O145" s="91"/>
      <c r="P145" s="91"/>
      <c r="Q145" s="91"/>
    </row>
    <row r="146" spans="11:17" ht="19.5" customHeight="1">
      <c r="K146" s="92" t="s">
        <v>68</v>
      </c>
      <c r="L146" s="93"/>
      <c r="M146" s="93"/>
      <c r="N146" s="94"/>
      <c r="O146" s="95" t="s">
        <v>69</v>
      </c>
      <c r="P146" s="93"/>
      <c r="Q146" s="95"/>
    </row>
    <row r="147" spans="11:17" ht="19.5" customHeight="1">
      <c r="K147" s="96" t="s">
        <v>354</v>
      </c>
      <c r="L147" s="97"/>
      <c r="M147" s="96" t="s">
        <v>110</v>
      </c>
      <c r="N147" s="97"/>
      <c r="O147" s="96" t="str">
        <f>K147</f>
        <v>June 30,</v>
      </c>
      <c r="P147" s="33"/>
      <c r="Q147" s="96" t="s">
        <v>110</v>
      </c>
    </row>
    <row r="148" spans="11:17" ht="18.75" customHeight="1">
      <c r="K148" s="98">
        <v>2004</v>
      </c>
      <c r="L148" s="97"/>
      <c r="M148" s="98">
        <v>2003</v>
      </c>
      <c r="N148" s="97"/>
      <c r="O148" s="98">
        <v>2004</v>
      </c>
      <c r="P148" s="33"/>
      <c r="Q148" s="98">
        <v>2003</v>
      </c>
    </row>
    <row r="149" spans="2:17" ht="18.75">
      <c r="B149" s="47" t="s">
        <v>98</v>
      </c>
      <c r="K149" s="71">
        <v>6974</v>
      </c>
      <c r="L149" s="71"/>
      <c r="M149" s="124">
        <v>13947</v>
      </c>
      <c r="N149" s="124"/>
      <c r="O149" s="127">
        <v>0</v>
      </c>
      <c r="P149" s="127"/>
      <c r="Q149" s="127">
        <v>0</v>
      </c>
    </row>
    <row r="150" spans="2:17" ht="18.75">
      <c r="B150" s="47" t="s">
        <v>519</v>
      </c>
      <c r="K150" s="71">
        <v>13947</v>
      </c>
      <c r="L150" s="71"/>
      <c r="M150" s="124">
        <v>13947</v>
      </c>
      <c r="N150" s="124"/>
      <c r="O150" s="127">
        <v>0</v>
      </c>
      <c r="P150" s="127"/>
      <c r="Q150" s="127">
        <v>0</v>
      </c>
    </row>
    <row r="151" spans="2:17" ht="18.75">
      <c r="B151" s="47" t="s">
        <v>520</v>
      </c>
      <c r="K151" s="71">
        <v>8162</v>
      </c>
      <c r="L151" s="71"/>
      <c r="M151" s="124">
        <v>8162</v>
      </c>
      <c r="N151" s="124"/>
      <c r="O151" s="127">
        <v>0</v>
      </c>
      <c r="P151" s="127"/>
      <c r="Q151" s="127">
        <v>0</v>
      </c>
    </row>
    <row r="152" spans="2:17" ht="18.75">
      <c r="B152" s="47" t="s">
        <v>521</v>
      </c>
      <c r="K152" s="125">
        <v>963</v>
      </c>
      <c r="L152" s="71"/>
      <c r="M152" s="125">
        <v>963</v>
      </c>
      <c r="N152" s="124"/>
      <c r="O152" s="110">
        <v>0</v>
      </c>
      <c r="P152" s="127"/>
      <c r="Q152" s="110">
        <v>0</v>
      </c>
    </row>
    <row r="153" spans="2:17" ht="18.75">
      <c r="B153" s="4" t="s">
        <v>518</v>
      </c>
      <c r="K153" s="71">
        <f>SUM(K149:K152)</f>
        <v>30046</v>
      </c>
      <c r="L153" s="71"/>
      <c r="M153" s="71">
        <f>SUM(M149:M152)</f>
        <v>37019</v>
      </c>
      <c r="N153" s="124"/>
      <c r="O153" s="1">
        <f>SUM(O149:O152)</f>
        <v>0</v>
      </c>
      <c r="P153" s="127"/>
      <c r="Q153" s="1">
        <f>SUM(Q149:Q152)</f>
        <v>0</v>
      </c>
    </row>
    <row r="154" spans="2:17" ht="18.75">
      <c r="B154" s="50" t="s">
        <v>345</v>
      </c>
      <c r="K154" s="71">
        <v>-2794</v>
      </c>
      <c r="L154" s="71"/>
      <c r="M154" s="124">
        <v>-4203</v>
      </c>
      <c r="N154" s="124"/>
      <c r="O154" s="127">
        <v>0</v>
      </c>
      <c r="P154" s="127"/>
      <c r="Q154" s="127">
        <v>0</v>
      </c>
    </row>
    <row r="155" spans="3:17" ht="18.75">
      <c r="C155" s="4" t="s">
        <v>217</v>
      </c>
      <c r="K155" s="71">
        <v>-11989</v>
      </c>
      <c r="L155" s="71"/>
      <c r="M155" s="124">
        <v>-11412</v>
      </c>
      <c r="N155" s="124"/>
      <c r="O155" s="127">
        <v>0</v>
      </c>
      <c r="P155" s="127"/>
      <c r="Q155" s="127">
        <v>0</v>
      </c>
    </row>
    <row r="156" spans="2:17" ht="19.5" thickBot="1">
      <c r="B156" s="4" t="s">
        <v>181</v>
      </c>
      <c r="K156" s="126">
        <f>SUM(K153:K155)</f>
        <v>15263</v>
      </c>
      <c r="L156" s="71"/>
      <c r="M156" s="126">
        <f>M153+M154+M155</f>
        <v>21404</v>
      </c>
      <c r="N156" s="124"/>
      <c r="O156" s="67">
        <f>SUM(O153:O155)</f>
        <v>0</v>
      </c>
      <c r="P156" s="127"/>
      <c r="Q156" s="67">
        <f>SUM(Q153:Q155)</f>
        <v>0</v>
      </c>
    </row>
    <row r="157" ht="27.75" customHeight="1" thickTop="1">
      <c r="Q157" s="72" t="s">
        <v>404</v>
      </c>
    </row>
    <row r="158" ht="19.5">
      <c r="A158" s="30"/>
    </row>
    <row r="171" ht="18.75">
      <c r="Q171" s="72"/>
    </row>
    <row r="173" s="68" customFormat="1" ht="21.75" customHeight="1"/>
    <row r="174" s="68" customFormat="1" ht="21.75" customHeight="1"/>
    <row r="175" s="68" customFormat="1" ht="21.75" customHeight="1"/>
    <row r="176" s="68" customFormat="1" ht="21.75" customHeight="1"/>
    <row r="177" s="68" customFormat="1" ht="21.75" customHeight="1"/>
    <row r="205" ht="19.5">
      <c r="A205" s="30"/>
    </row>
    <row r="206" ht="19.5">
      <c r="A206" s="30"/>
    </row>
  </sheetData>
  <printOptions/>
  <pageMargins left="0.8661417322834646" right="0.3937007874015748" top="0.5905511811023623" bottom="0.31496062992125984" header="0.5118110236220472" footer="0.31496062992125984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2"/>
  <sheetViews>
    <sheetView workbookViewId="0" topLeftCell="A1">
      <selection activeCell="G8" sqref="G8"/>
    </sheetView>
  </sheetViews>
  <sheetFormatPr defaultColWidth="9.140625" defaultRowHeight="21.75" customHeight="1"/>
  <cols>
    <col min="1" max="2" width="4.7109375" style="166" customWidth="1"/>
    <col min="3" max="3" width="9.140625" style="166" customWidth="1"/>
    <col min="4" max="4" width="6.7109375" style="166" customWidth="1"/>
    <col min="5" max="5" width="14.7109375" style="166" customWidth="1"/>
    <col min="6" max="6" width="0.5625" style="166" customWidth="1"/>
    <col min="7" max="7" width="13.421875" style="166" customWidth="1"/>
    <col min="8" max="8" width="0.5625" style="166" customWidth="1"/>
    <col min="9" max="9" width="13.28125" style="166" customWidth="1"/>
    <col min="10" max="10" width="0.5625" style="166" customWidth="1"/>
    <col min="11" max="11" width="13.7109375" style="166" customWidth="1"/>
    <col min="12" max="12" width="0.5625" style="166" customWidth="1"/>
    <col min="13" max="13" width="13.7109375" style="166" customWidth="1"/>
    <col min="14" max="16384" width="9.140625" style="166" customWidth="1"/>
  </cols>
  <sheetData>
    <row r="1" ht="21.75" customHeight="1">
      <c r="A1" s="185" t="s">
        <v>94</v>
      </c>
    </row>
    <row r="3" s="104" customFormat="1" ht="18.75">
      <c r="C3" s="104" t="s">
        <v>502</v>
      </c>
    </row>
    <row r="4" s="104" customFormat="1" ht="18.75">
      <c r="B4" s="104" t="s">
        <v>523</v>
      </c>
    </row>
    <row r="6" spans="1:2" ht="21.75" customHeight="1">
      <c r="A6" s="164" t="s">
        <v>130</v>
      </c>
      <c r="B6" s="165" t="s">
        <v>155</v>
      </c>
    </row>
    <row r="7" ht="21.75" customHeight="1">
      <c r="C7" s="166" t="s">
        <v>77</v>
      </c>
    </row>
    <row r="8" ht="21.75" customHeight="1">
      <c r="B8" s="166" t="s">
        <v>76</v>
      </c>
    </row>
    <row r="9" ht="21.75" customHeight="1">
      <c r="B9" s="166" t="s">
        <v>78</v>
      </c>
    </row>
    <row r="10" ht="21.75" customHeight="1">
      <c r="B10" s="166" t="s">
        <v>503</v>
      </c>
    </row>
    <row r="11" ht="21.75" customHeight="1">
      <c r="B11" s="166" t="s">
        <v>258</v>
      </c>
    </row>
    <row r="12" ht="21.75" customHeight="1">
      <c r="B12" s="166" t="s">
        <v>504</v>
      </c>
    </row>
    <row r="13" ht="21.75" customHeight="1">
      <c r="B13" s="166" t="s">
        <v>513</v>
      </c>
    </row>
    <row r="14" ht="21.75" customHeight="1">
      <c r="B14" s="166" t="s">
        <v>259</v>
      </c>
    </row>
    <row r="16" spans="1:2" ht="21.75" customHeight="1">
      <c r="A16" s="164" t="s">
        <v>154</v>
      </c>
      <c r="B16" s="165" t="s">
        <v>328</v>
      </c>
    </row>
    <row r="17" ht="21.75" customHeight="1">
      <c r="C17" s="166" t="s">
        <v>52</v>
      </c>
    </row>
    <row r="18" ht="21.75" customHeight="1">
      <c r="B18" s="166" t="s">
        <v>505</v>
      </c>
    </row>
    <row r="19" ht="21.75" customHeight="1">
      <c r="B19" s="166" t="s">
        <v>191</v>
      </c>
    </row>
    <row r="20" ht="21.75" customHeight="1">
      <c r="C20" s="166" t="s">
        <v>506</v>
      </c>
    </row>
    <row r="21" ht="21.75" customHeight="1">
      <c r="B21" s="166" t="s">
        <v>384</v>
      </c>
    </row>
    <row r="23" spans="1:2" ht="21.75" customHeight="1">
      <c r="A23" s="164" t="s">
        <v>131</v>
      </c>
      <c r="B23" s="165" t="s">
        <v>133</v>
      </c>
    </row>
    <row r="24" s="104" customFormat="1" ht="21.75" customHeight="1">
      <c r="C24" s="104" t="s">
        <v>514</v>
      </c>
    </row>
    <row r="25" s="104" customFormat="1" ht="21.75" customHeight="1">
      <c r="B25" s="104" t="s">
        <v>507</v>
      </c>
    </row>
    <row r="26" s="104" customFormat="1" ht="21.75" customHeight="1">
      <c r="B26" s="104" t="s">
        <v>525</v>
      </c>
    </row>
    <row r="27" spans="3:4" s="104" customFormat="1" ht="21.75" customHeight="1">
      <c r="C27" s="107" t="s">
        <v>377</v>
      </c>
      <c r="D27" s="104" t="s">
        <v>524</v>
      </c>
    </row>
    <row r="28" s="104" customFormat="1" ht="21.75" customHeight="1">
      <c r="D28" s="104" t="s">
        <v>508</v>
      </c>
    </row>
    <row r="29" ht="21.75" customHeight="1">
      <c r="B29" s="166" t="s">
        <v>526</v>
      </c>
    </row>
    <row r="30" ht="21.75" customHeight="1">
      <c r="D30" s="166" t="s">
        <v>278</v>
      </c>
    </row>
    <row r="31" ht="21.75" customHeight="1">
      <c r="B31" s="166" t="s">
        <v>515</v>
      </c>
    </row>
    <row r="32" spans="3:4" ht="21.75" customHeight="1">
      <c r="C32" s="191" t="s">
        <v>527</v>
      </c>
      <c r="D32" s="166" t="s">
        <v>530</v>
      </c>
    </row>
    <row r="33" ht="21.75" customHeight="1">
      <c r="D33" s="166" t="s">
        <v>80</v>
      </c>
    </row>
    <row r="34" ht="21.75" customHeight="1">
      <c r="B34" s="166" t="s">
        <v>81</v>
      </c>
    </row>
    <row r="37" ht="32.25" customHeight="1">
      <c r="M37" s="184" t="s">
        <v>398</v>
      </c>
    </row>
    <row r="38" ht="21.75" customHeight="1">
      <c r="A38" s="185" t="s">
        <v>94</v>
      </c>
    </row>
    <row r="40" ht="21.75" customHeight="1">
      <c r="B40" s="166" t="s">
        <v>260</v>
      </c>
    </row>
    <row r="41" ht="21.75" customHeight="1">
      <c r="B41" s="166" t="s">
        <v>261</v>
      </c>
    </row>
    <row r="42" ht="21.75" customHeight="1">
      <c r="B42" s="166" t="s">
        <v>262</v>
      </c>
    </row>
    <row r="43" ht="21.75" customHeight="1">
      <c r="B43" s="166" t="s">
        <v>82</v>
      </c>
    </row>
    <row r="44" spans="3:4" ht="21.75" customHeight="1">
      <c r="C44" s="167" t="s">
        <v>378</v>
      </c>
      <c r="D44" s="166" t="s">
        <v>529</v>
      </c>
    </row>
    <row r="45" s="104" customFormat="1" ht="21.75" customHeight="1">
      <c r="D45" s="104" t="s">
        <v>83</v>
      </c>
    </row>
    <row r="46" s="104" customFormat="1" ht="21.75" customHeight="1">
      <c r="B46" s="104" t="s">
        <v>84</v>
      </c>
    </row>
    <row r="47" s="104" customFormat="1" ht="21.75" customHeight="1">
      <c r="B47" s="104" t="s">
        <v>85</v>
      </c>
    </row>
    <row r="48" s="104" customFormat="1" ht="21.75" customHeight="1">
      <c r="B48" s="104" t="s">
        <v>86</v>
      </c>
    </row>
    <row r="49" s="104" customFormat="1" ht="21.75" customHeight="1">
      <c r="B49" s="104" t="s">
        <v>88</v>
      </c>
    </row>
    <row r="50" s="104" customFormat="1" ht="21.75" customHeight="1">
      <c r="B50" s="104" t="s">
        <v>87</v>
      </c>
    </row>
    <row r="51" spans="3:4" s="104" customFormat="1" ht="21.75" customHeight="1">
      <c r="C51" s="167" t="s">
        <v>379</v>
      </c>
      <c r="D51" s="166" t="s">
        <v>528</v>
      </c>
    </row>
    <row r="52" ht="21.75" customHeight="1">
      <c r="D52" s="166" t="s">
        <v>192</v>
      </c>
    </row>
    <row r="53" ht="21.75" customHeight="1">
      <c r="B53" s="104" t="s">
        <v>93</v>
      </c>
    </row>
    <row r="54" spans="3:4" ht="21.75" customHeight="1">
      <c r="C54" s="167" t="s">
        <v>388</v>
      </c>
      <c r="D54" s="166" t="s">
        <v>330</v>
      </c>
    </row>
    <row r="55" ht="21.75" customHeight="1">
      <c r="D55" s="166" t="s">
        <v>134</v>
      </c>
    </row>
    <row r="56" ht="21.75" customHeight="1">
      <c r="B56" s="166" t="s">
        <v>89</v>
      </c>
    </row>
    <row r="57" ht="21.75" customHeight="1">
      <c r="B57" s="166" t="s">
        <v>331</v>
      </c>
    </row>
    <row r="58" ht="21.75" customHeight="1">
      <c r="B58" s="166" t="s">
        <v>332</v>
      </c>
    </row>
    <row r="59" ht="21.75" customHeight="1">
      <c r="B59" s="166" t="s">
        <v>333</v>
      </c>
    </row>
    <row r="60" ht="21.75" customHeight="1">
      <c r="B60" s="166" t="s">
        <v>334</v>
      </c>
    </row>
    <row r="61" spans="3:4" ht="21.75" customHeight="1">
      <c r="C61" s="167" t="s">
        <v>389</v>
      </c>
      <c r="D61" s="166" t="s">
        <v>329</v>
      </c>
    </row>
    <row r="62" spans="3:4" ht="21.75" customHeight="1">
      <c r="C62" s="167"/>
      <c r="D62" s="166" t="s">
        <v>275</v>
      </c>
    </row>
    <row r="63" spans="2:3" ht="21.75" customHeight="1">
      <c r="B63" s="166" t="s">
        <v>276</v>
      </c>
      <c r="C63" s="167"/>
    </row>
    <row r="64" spans="2:3" ht="21.75" customHeight="1">
      <c r="B64" s="166" t="s">
        <v>531</v>
      </c>
      <c r="C64" s="167"/>
    </row>
    <row r="65" ht="21.75" customHeight="1">
      <c r="D65" s="166" t="s">
        <v>135</v>
      </c>
    </row>
    <row r="66" ht="21.75" customHeight="1">
      <c r="B66" s="166" t="s">
        <v>136</v>
      </c>
    </row>
    <row r="67" spans="4:5" ht="21.75" customHeight="1">
      <c r="D67" s="166" t="s">
        <v>532</v>
      </c>
      <c r="E67" s="166" t="s">
        <v>137</v>
      </c>
    </row>
    <row r="68" ht="21.75" customHeight="1">
      <c r="E68" s="166" t="s">
        <v>277</v>
      </c>
    </row>
    <row r="69" ht="21.75" customHeight="1">
      <c r="B69" s="166" t="s">
        <v>282</v>
      </c>
    </row>
    <row r="74" ht="27" customHeight="1">
      <c r="M74" s="184" t="s">
        <v>399</v>
      </c>
    </row>
    <row r="75" ht="21.75" customHeight="1">
      <c r="A75" s="185" t="s">
        <v>94</v>
      </c>
    </row>
    <row r="76" ht="33" customHeight="1"/>
    <row r="77" spans="4:5" ht="21.75" customHeight="1">
      <c r="D77" s="166" t="s">
        <v>533</v>
      </c>
      <c r="E77" s="166" t="s">
        <v>138</v>
      </c>
    </row>
    <row r="78" ht="21.75" customHeight="1">
      <c r="E78" s="166" t="s">
        <v>279</v>
      </c>
    </row>
    <row r="79" ht="21.75" customHeight="1">
      <c r="B79" s="166" t="s">
        <v>534</v>
      </c>
    </row>
    <row r="80" spans="4:5" ht="21.75" customHeight="1">
      <c r="D80" s="166" t="s">
        <v>535</v>
      </c>
      <c r="E80" s="166" t="s">
        <v>139</v>
      </c>
    </row>
    <row r="81" ht="21.75" customHeight="1">
      <c r="E81" s="166" t="s">
        <v>280</v>
      </c>
    </row>
    <row r="82" ht="21.75" customHeight="1">
      <c r="B82" s="166" t="s">
        <v>281</v>
      </c>
    </row>
    <row r="83" ht="21.75" customHeight="1">
      <c r="B83" s="166" t="s">
        <v>516</v>
      </c>
    </row>
    <row r="84" spans="4:5" ht="21.75" customHeight="1">
      <c r="D84" s="166" t="s">
        <v>536</v>
      </c>
      <c r="E84" s="166" t="s">
        <v>140</v>
      </c>
    </row>
    <row r="85" ht="21.75" customHeight="1">
      <c r="E85" s="166" t="s">
        <v>283</v>
      </c>
    </row>
    <row r="86" ht="21.75" customHeight="1">
      <c r="B86" s="166" t="s">
        <v>282</v>
      </c>
    </row>
    <row r="87" spans="4:5" ht="21.75" customHeight="1">
      <c r="D87" s="166" t="s">
        <v>537</v>
      </c>
      <c r="E87" s="166" t="s">
        <v>100</v>
      </c>
    </row>
    <row r="88" ht="21.75" customHeight="1">
      <c r="E88" s="166" t="s">
        <v>419</v>
      </c>
    </row>
    <row r="89" ht="21.75" customHeight="1">
      <c r="B89" s="166" t="s">
        <v>284</v>
      </c>
    </row>
    <row r="90" ht="21.75" customHeight="1">
      <c r="A90" s="185"/>
    </row>
    <row r="91" spans="1:2" ht="21.75" customHeight="1">
      <c r="A91" s="164" t="s">
        <v>132</v>
      </c>
      <c r="B91" s="165" t="s">
        <v>143</v>
      </c>
    </row>
    <row r="92" ht="21.75" customHeight="1">
      <c r="C92" s="166" t="s">
        <v>420</v>
      </c>
    </row>
    <row r="93" ht="21.75" customHeight="1">
      <c r="B93" s="166" t="s">
        <v>216</v>
      </c>
    </row>
    <row r="94" spans="3:4" ht="23.25" customHeight="1">
      <c r="C94" s="167" t="s">
        <v>380</v>
      </c>
      <c r="D94" s="166" t="s">
        <v>421</v>
      </c>
    </row>
    <row r="95" ht="21.75" customHeight="1">
      <c r="B95" s="166" t="s">
        <v>422</v>
      </c>
    </row>
    <row r="96" spans="2:11" ht="21.75" customHeight="1">
      <c r="B96" s="166" t="s">
        <v>144</v>
      </c>
      <c r="K96" s="192" t="s">
        <v>272</v>
      </c>
    </row>
    <row r="97" ht="2.25" customHeight="1"/>
    <row r="98" spans="4:11" ht="21.75" customHeight="1">
      <c r="D98" s="166" t="s">
        <v>145</v>
      </c>
      <c r="K98" s="212">
        <v>1.1</v>
      </c>
    </row>
    <row r="99" spans="4:11" ht="21.75" customHeight="1">
      <c r="D99" s="166" t="s">
        <v>146</v>
      </c>
      <c r="K99" s="212">
        <v>1.1</v>
      </c>
    </row>
    <row r="100" spans="4:11" ht="21.75" customHeight="1">
      <c r="D100" s="166" t="s">
        <v>147</v>
      </c>
      <c r="K100" s="212">
        <v>1.1</v>
      </c>
    </row>
    <row r="101" spans="4:11" ht="21.75" customHeight="1">
      <c r="D101" s="166" t="s">
        <v>148</v>
      </c>
      <c r="K101" s="212">
        <v>10.2</v>
      </c>
    </row>
    <row r="102" ht="9.75" customHeight="1">
      <c r="K102" s="193"/>
    </row>
    <row r="103" spans="3:4" ht="21.75" customHeight="1">
      <c r="C103" s="167" t="s">
        <v>381</v>
      </c>
      <c r="D103" s="166" t="s">
        <v>149</v>
      </c>
    </row>
    <row r="104" ht="21.75" customHeight="1">
      <c r="B104" s="166" t="s">
        <v>517</v>
      </c>
    </row>
    <row r="105" ht="21.75" customHeight="1">
      <c r="B105" s="166" t="s">
        <v>423</v>
      </c>
    </row>
    <row r="106" ht="21.75" customHeight="1">
      <c r="B106" s="166" t="s">
        <v>509</v>
      </c>
    </row>
    <row r="107" ht="21.75" customHeight="1">
      <c r="B107" s="166" t="s">
        <v>424</v>
      </c>
    </row>
    <row r="112" ht="30.75" customHeight="1">
      <c r="M112" s="184" t="s">
        <v>400</v>
      </c>
    </row>
    <row r="113" ht="21.75" customHeight="1">
      <c r="A113" s="185" t="s">
        <v>94</v>
      </c>
    </row>
    <row r="115" spans="1:3" ht="21.75" customHeight="1">
      <c r="A115" s="164" t="s">
        <v>142</v>
      </c>
      <c r="B115" s="165" t="s">
        <v>151</v>
      </c>
      <c r="C115" s="165"/>
    </row>
    <row r="116" ht="21.75" customHeight="1">
      <c r="C116" s="166" t="s">
        <v>79</v>
      </c>
    </row>
    <row r="117" spans="3:4" ht="21.75" customHeight="1">
      <c r="C117" s="167" t="s">
        <v>105</v>
      </c>
      <c r="D117" s="166" t="s">
        <v>157</v>
      </c>
    </row>
    <row r="118" spans="3:4" ht="21.75" customHeight="1">
      <c r="C118" s="167" t="s">
        <v>106</v>
      </c>
      <c r="D118" s="166" t="s">
        <v>158</v>
      </c>
    </row>
    <row r="119" ht="7.5" customHeight="1">
      <c r="C119" s="167"/>
    </row>
    <row r="120" ht="21.75" customHeight="1">
      <c r="C120" s="166" t="s">
        <v>425</v>
      </c>
    </row>
    <row r="121" ht="21.75" customHeight="1">
      <c r="B121" s="166" t="s">
        <v>385</v>
      </c>
    </row>
    <row r="122" spans="5:13" s="168" customFormat="1" ht="21.75" customHeight="1">
      <c r="E122" s="227" t="s">
        <v>395</v>
      </c>
      <c r="F122" s="227"/>
      <c r="G122" s="227"/>
      <c r="H122" s="227"/>
      <c r="I122" s="227"/>
      <c r="J122" s="227"/>
      <c r="K122" s="227"/>
      <c r="L122" s="227"/>
      <c r="M122" s="227"/>
    </row>
    <row r="123" spans="5:11" s="168" customFormat="1" ht="21.75" customHeight="1">
      <c r="E123" s="170" t="s">
        <v>159</v>
      </c>
      <c r="F123" s="170"/>
      <c r="G123" s="170"/>
      <c r="H123" s="170"/>
      <c r="I123" s="170"/>
      <c r="K123" s="171" t="s">
        <v>160</v>
      </c>
    </row>
    <row r="124" spans="5:13" s="168" customFormat="1" ht="21.75" customHeight="1">
      <c r="E124" s="172" t="s">
        <v>161</v>
      </c>
      <c r="F124" s="171"/>
      <c r="G124" s="172" t="s">
        <v>162</v>
      </c>
      <c r="H124" s="171"/>
      <c r="I124" s="172" t="s">
        <v>163</v>
      </c>
      <c r="K124" s="169" t="s">
        <v>164</v>
      </c>
      <c r="M124" s="169" t="s">
        <v>103</v>
      </c>
    </row>
    <row r="125" spans="1:13" s="168" customFormat="1" ht="21.75" customHeight="1">
      <c r="A125" s="173" t="s">
        <v>355</v>
      </c>
      <c r="E125" s="174"/>
      <c r="F125" s="171"/>
      <c r="G125" s="174"/>
      <c r="H125" s="171"/>
      <c r="I125" s="174"/>
      <c r="K125" s="174"/>
      <c r="M125" s="174"/>
    </row>
    <row r="126" spans="5:13" s="168" customFormat="1" ht="3.75" customHeight="1">
      <c r="E126" s="174"/>
      <c r="F126" s="171"/>
      <c r="G126" s="174"/>
      <c r="H126" s="171"/>
      <c r="I126" s="174"/>
      <c r="K126" s="174"/>
      <c r="M126" s="174"/>
    </row>
    <row r="127" spans="1:13" s="168" customFormat="1" ht="16.5">
      <c r="A127" s="168" t="s">
        <v>387</v>
      </c>
      <c r="E127" s="175">
        <v>80.16</v>
      </c>
      <c r="F127" s="175"/>
      <c r="G127" s="175">
        <v>20.67</v>
      </c>
      <c r="H127" s="175"/>
      <c r="I127" s="175">
        <f>SUM(E127:G127)</f>
        <v>100.83</v>
      </c>
      <c r="J127" s="175"/>
      <c r="K127" s="176">
        <v>49.91</v>
      </c>
      <c r="L127" s="175"/>
      <c r="M127" s="176">
        <f>I127+K127</f>
        <v>150.74</v>
      </c>
    </row>
    <row r="128" spans="1:13" s="168" customFormat="1" ht="21.75" customHeight="1">
      <c r="A128" s="168" t="s">
        <v>165</v>
      </c>
      <c r="E128" s="177">
        <v>8.09</v>
      </c>
      <c r="F128" s="175"/>
      <c r="G128" s="177">
        <v>0.77</v>
      </c>
      <c r="H128" s="175"/>
      <c r="I128" s="177">
        <f>SUM(E128:G128)</f>
        <v>8.86</v>
      </c>
      <c r="J128" s="175"/>
      <c r="K128" s="177">
        <v>-2.12</v>
      </c>
      <c r="L128" s="175"/>
      <c r="M128" s="178">
        <f>SUM(I128:K128)</f>
        <v>6.739999999999999</v>
      </c>
    </row>
    <row r="129" spans="1:13" s="168" customFormat="1" ht="16.5">
      <c r="A129" s="168" t="s">
        <v>166</v>
      </c>
      <c r="E129" s="175"/>
      <c r="F129" s="175"/>
      <c r="G129" s="175"/>
      <c r="H129" s="175"/>
      <c r="I129" s="175"/>
      <c r="J129" s="175"/>
      <c r="K129" s="175"/>
      <c r="L129" s="175"/>
      <c r="M129" s="175">
        <v>2.94</v>
      </c>
    </row>
    <row r="130" spans="1:13" s="168" customFormat="1" ht="16.5">
      <c r="A130" s="168" t="s">
        <v>101</v>
      </c>
      <c r="E130" s="175"/>
      <c r="F130" s="175"/>
      <c r="G130" s="175"/>
      <c r="H130" s="175"/>
      <c r="I130" s="175"/>
      <c r="J130" s="175"/>
      <c r="K130" s="175"/>
      <c r="L130" s="175"/>
      <c r="M130" s="175">
        <v>2.17</v>
      </c>
    </row>
    <row r="131" spans="1:13" s="168" customFormat="1" ht="16.5">
      <c r="A131" s="168" t="s">
        <v>167</v>
      </c>
      <c r="E131" s="175"/>
      <c r="F131" s="175"/>
      <c r="G131" s="175"/>
      <c r="H131" s="175"/>
      <c r="I131" s="175"/>
      <c r="J131" s="175"/>
      <c r="K131" s="175"/>
      <c r="L131" s="175"/>
      <c r="M131" s="178">
        <v>-3.73</v>
      </c>
    </row>
    <row r="132" spans="1:13" s="168" customFormat="1" ht="16.5">
      <c r="A132" s="168" t="s">
        <v>102</v>
      </c>
      <c r="E132" s="175"/>
      <c r="F132" s="175"/>
      <c r="G132" s="175"/>
      <c r="H132" s="175"/>
      <c r="I132" s="175"/>
      <c r="J132" s="175"/>
      <c r="K132" s="175"/>
      <c r="L132" s="175"/>
      <c r="M132" s="179">
        <v>0</v>
      </c>
    </row>
    <row r="133" spans="1:13" s="168" customFormat="1" ht="16.5">
      <c r="A133" s="168" t="s">
        <v>168</v>
      </c>
      <c r="E133" s="175"/>
      <c r="F133" s="175"/>
      <c r="G133" s="175"/>
      <c r="H133" s="175"/>
      <c r="I133" s="175"/>
      <c r="J133" s="175"/>
      <c r="K133" s="175"/>
      <c r="L133" s="175"/>
      <c r="M133" s="176">
        <f>SUM(M128:M132)</f>
        <v>8.12</v>
      </c>
    </row>
    <row r="134" spans="5:13" s="168" customFormat="1" ht="3" customHeight="1">
      <c r="E134" s="175"/>
      <c r="F134" s="175"/>
      <c r="G134" s="175"/>
      <c r="H134" s="175"/>
      <c r="I134" s="175"/>
      <c r="J134" s="175"/>
      <c r="K134" s="175"/>
      <c r="L134" s="175"/>
      <c r="M134" s="178"/>
    </row>
    <row r="135" spans="1:13" s="168" customFormat="1" ht="16.5">
      <c r="A135" s="168" t="s">
        <v>169</v>
      </c>
      <c r="E135" s="175"/>
      <c r="F135" s="175"/>
      <c r="G135" s="175"/>
      <c r="H135" s="175"/>
      <c r="I135" s="175"/>
      <c r="J135" s="175"/>
      <c r="K135" s="175"/>
      <c r="L135" s="175"/>
      <c r="M135" s="175">
        <v>398.61</v>
      </c>
    </row>
    <row r="136" spans="1:13" s="168" customFormat="1" ht="16.5">
      <c r="A136" s="168" t="s">
        <v>170</v>
      </c>
      <c r="E136" s="175"/>
      <c r="F136" s="175"/>
      <c r="G136" s="175"/>
      <c r="H136" s="175"/>
      <c r="I136" s="175"/>
      <c r="J136" s="175"/>
      <c r="K136" s="175"/>
      <c r="L136" s="175"/>
      <c r="M136" s="177">
        <v>706.06</v>
      </c>
    </row>
    <row r="137" spans="5:13" s="168" customFormat="1" ht="2.25" customHeight="1">
      <c r="E137" s="175"/>
      <c r="F137" s="175"/>
      <c r="G137" s="175"/>
      <c r="H137" s="175"/>
      <c r="I137" s="175"/>
      <c r="J137" s="175"/>
      <c r="K137" s="175"/>
      <c r="L137" s="175"/>
      <c r="M137" s="178"/>
    </row>
    <row r="138" spans="5:13" s="168" customFormat="1" ht="21.75" customHeight="1">
      <c r="E138" s="227" t="s">
        <v>395</v>
      </c>
      <c r="F138" s="227"/>
      <c r="G138" s="227"/>
      <c r="H138" s="227"/>
      <c r="I138" s="227"/>
      <c r="J138" s="227"/>
      <c r="K138" s="227"/>
      <c r="L138" s="227"/>
      <c r="M138" s="227"/>
    </row>
    <row r="139" spans="5:11" s="168" customFormat="1" ht="21.75" customHeight="1">
      <c r="E139" s="170" t="s">
        <v>159</v>
      </c>
      <c r="F139" s="170"/>
      <c r="G139" s="170"/>
      <c r="H139" s="170"/>
      <c r="I139" s="170"/>
      <c r="K139" s="171" t="s">
        <v>160</v>
      </c>
    </row>
    <row r="140" spans="5:13" s="168" customFormat="1" ht="21.75" customHeight="1">
      <c r="E140" s="172" t="s">
        <v>161</v>
      </c>
      <c r="F140" s="171"/>
      <c r="G140" s="172" t="s">
        <v>162</v>
      </c>
      <c r="H140" s="171"/>
      <c r="I140" s="172" t="s">
        <v>163</v>
      </c>
      <c r="K140" s="169" t="s">
        <v>164</v>
      </c>
      <c r="M140" s="169" t="s">
        <v>103</v>
      </c>
    </row>
    <row r="141" spans="1:13" s="168" customFormat="1" ht="21.75" customHeight="1">
      <c r="A141" s="173" t="s">
        <v>386</v>
      </c>
      <c r="E141" s="174"/>
      <c r="F141" s="171"/>
      <c r="G141" s="174"/>
      <c r="H141" s="171"/>
      <c r="I141" s="174"/>
      <c r="K141" s="174"/>
      <c r="M141" s="174"/>
    </row>
    <row r="142" spans="5:13" s="168" customFormat="1" ht="3.75" customHeight="1">
      <c r="E142" s="174"/>
      <c r="F142" s="171"/>
      <c r="G142" s="174"/>
      <c r="H142" s="171"/>
      <c r="I142" s="174"/>
      <c r="K142" s="174"/>
      <c r="M142" s="174"/>
    </row>
    <row r="143" spans="1:13" s="168" customFormat="1" ht="23.25" customHeight="1">
      <c r="A143" s="168" t="s">
        <v>387</v>
      </c>
      <c r="E143" s="179">
        <f>100.75+E127</f>
        <v>180.91</v>
      </c>
      <c r="F143" s="180"/>
      <c r="G143" s="180">
        <f>17.62+G127</f>
        <v>38.290000000000006</v>
      </c>
      <c r="H143" s="180"/>
      <c r="I143" s="179">
        <f>SUM(E143:G143)</f>
        <v>219.2</v>
      </c>
      <c r="J143" s="180"/>
      <c r="K143" s="179">
        <v>95.55</v>
      </c>
      <c r="L143" s="180"/>
      <c r="M143" s="179">
        <f>SUM(I143:K143)</f>
        <v>314.75</v>
      </c>
    </row>
    <row r="144" spans="1:15" s="168" customFormat="1" ht="23.25" customHeight="1">
      <c r="A144" s="168" t="s">
        <v>165</v>
      </c>
      <c r="E144" s="177">
        <f>2.64+E128</f>
        <v>10.73</v>
      </c>
      <c r="F144" s="180"/>
      <c r="G144" s="181">
        <f>0.95+G128</f>
        <v>1.72</v>
      </c>
      <c r="H144" s="180"/>
      <c r="I144" s="177">
        <f>SUM(E144:G144)</f>
        <v>12.450000000000001</v>
      </c>
      <c r="J144" s="180"/>
      <c r="K144" s="176">
        <f>12.05+K128</f>
        <v>9.93</v>
      </c>
      <c r="L144" s="182"/>
      <c r="M144" s="178">
        <f>SUM(I144:K144)</f>
        <v>22.380000000000003</v>
      </c>
      <c r="O144" s="194"/>
    </row>
    <row r="145" spans="1:13" s="168" customFormat="1" ht="23.25" customHeight="1">
      <c r="A145" s="168" t="s">
        <v>166</v>
      </c>
      <c r="E145" s="180"/>
      <c r="F145" s="180"/>
      <c r="G145" s="180"/>
      <c r="H145" s="180"/>
      <c r="I145" s="180"/>
      <c r="J145" s="180"/>
      <c r="K145" s="180"/>
      <c r="L145" s="180"/>
      <c r="M145" s="180">
        <v>3</v>
      </c>
    </row>
    <row r="146" spans="1:13" s="168" customFormat="1" ht="23.25" customHeight="1">
      <c r="A146" s="168" t="s">
        <v>101</v>
      </c>
      <c r="E146" s="180"/>
      <c r="F146" s="180"/>
      <c r="G146" s="180"/>
      <c r="H146" s="180"/>
      <c r="I146" s="180"/>
      <c r="J146" s="180"/>
      <c r="K146" s="180"/>
      <c r="L146" s="180"/>
      <c r="M146" s="180">
        <v>5.36</v>
      </c>
    </row>
    <row r="147" spans="1:13" s="168" customFormat="1" ht="23.25" customHeight="1">
      <c r="A147" s="168" t="s">
        <v>167</v>
      </c>
      <c r="E147" s="180"/>
      <c r="F147" s="180"/>
      <c r="G147" s="180"/>
      <c r="H147" s="180"/>
      <c r="I147" s="180"/>
      <c r="J147" s="180"/>
      <c r="K147" s="180"/>
      <c r="L147" s="180"/>
      <c r="M147" s="178">
        <v>-6.79</v>
      </c>
    </row>
    <row r="148" spans="1:13" s="168" customFormat="1" ht="23.25" customHeight="1">
      <c r="A148" s="168" t="s">
        <v>102</v>
      </c>
      <c r="E148" s="180"/>
      <c r="F148" s="180"/>
      <c r="G148" s="180"/>
      <c r="H148" s="180"/>
      <c r="I148" s="180"/>
      <c r="J148" s="180"/>
      <c r="K148" s="180"/>
      <c r="L148" s="180"/>
      <c r="M148" s="179">
        <v>0</v>
      </c>
    </row>
    <row r="149" spans="1:13" s="168" customFormat="1" ht="23.25" customHeight="1">
      <c r="A149" s="168" t="s">
        <v>325</v>
      </c>
      <c r="E149" s="180"/>
      <c r="F149" s="180"/>
      <c r="G149" s="180"/>
      <c r="H149" s="180"/>
      <c r="I149" s="180"/>
      <c r="J149" s="180"/>
      <c r="K149" s="180"/>
      <c r="L149" s="180"/>
      <c r="M149" s="177">
        <f>SUM(M144:M148)</f>
        <v>23.950000000000003</v>
      </c>
    </row>
    <row r="150" spans="5:13" s="168" customFormat="1" ht="5.25" customHeight="1">
      <c r="E150" s="180"/>
      <c r="F150" s="180"/>
      <c r="G150" s="180"/>
      <c r="H150" s="180"/>
      <c r="I150" s="180"/>
      <c r="J150" s="180"/>
      <c r="K150" s="180"/>
      <c r="L150" s="180"/>
      <c r="M150" s="183"/>
    </row>
    <row r="151" spans="1:13" s="168" customFormat="1" ht="23.25" customHeight="1">
      <c r="A151" s="168" t="s">
        <v>169</v>
      </c>
      <c r="E151" s="180"/>
      <c r="F151" s="180"/>
      <c r="G151" s="180"/>
      <c r="H151" s="180"/>
      <c r="I151" s="180"/>
      <c r="J151" s="180"/>
      <c r="K151" s="180"/>
      <c r="L151" s="180"/>
      <c r="M151" s="180">
        <v>398.61</v>
      </c>
    </row>
    <row r="152" spans="1:13" s="168" customFormat="1" ht="23.25" customHeight="1">
      <c r="A152" s="168" t="s">
        <v>170</v>
      </c>
      <c r="E152" s="180"/>
      <c r="F152" s="180"/>
      <c r="G152" s="180"/>
      <c r="H152" s="180"/>
      <c r="I152" s="180"/>
      <c r="J152" s="180"/>
      <c r="K152" s="180"/>
      <c r="L152" s="180"/>
      <c r="M152" s="181">
        <v>706.06</v>
      </c>
    </row>
    <row r="153" spans="5:13" s="168" customFormat="1" ht="16.5">
      <c r="E153" s="180"/>
      <c r="F153" s="180"/>
      <c r="G153" s="180"/>
      <c r="H153" s="180"/>
      <c r="I153" s="180"/>
      <c r="J153" s="180"/>
      <c r="K153" s="180"/>
      <c r="L153" s="180"/>
      <c r="M153" s="183"/>
    </row>
    <row r="154" spans="5:13" s="168" customFormat="1" ht="16.5">
      <c r="E154" s="180"/>
      <c r="F154" s="180"/>
      <c r="G154" s="180"/>
      <c r="H154" s="180"/>
      <c r="I154" s="180"/>
      <c r="J154" s="180"/>
      <c r="K154" s="180"/>
      <c r="L154" s="180"/>
      <c r="M154" s="183"/>
    </row>
    <row r="155" ht="26.25" customHeight="1">
      <c r="M155" s="184" t="s">
        <v>401</v>
      </c>
    </row>
    <row r="156" s="168" customFormat="1" ht="21.75" customHeight="1">
      <c r="A156" s="185" t="s">
        <v>94</v>
      </c>
    </row>
    <row r="157" ht="18.75"/>
    <row r="158" spans="5:13" s="168" customFormat="1" ht="21.75" customHeight="1">
      <c r="E158" s="227" t="s">
        <v>396</v>
      </c>
      <c r="F158" s="227"/>
      <c r="G158" s="227"/>
      <c r="H158" s="227"/>
      <c r="I158" s="227"/>
      <c r="J158" s="227"/>
      <c r="K158" s="227"/>
      <c r="L158" s="227"/>
      <c r="M158" s="227"/>
    </row>
    <row r="159" spans="5:11" s="168" customFormat="1" ht="21.75" customHeight="1">
      <c r="E159" s="170" t="s">
        <v>159</v>
      </c>
      <c r="F159" s="170"/>
      <c r="G159" s="170"/>
      <c r="H159" s="170"/>
      <c r="I159" s="170"/>
      <c r="K159" s="171" t="s">
        <v>160</v>
      </c>
    </row>
    <row r="160" spans="5:13" s="168" customFormat="1" ht="21.75" customHeight="1">
      <c r="E160" s="172" t="s">
        <v>161</v>
      </c>
      <c r="F160" s="171"/>
      <c r="G160" s="172" t="s">
        <v>162</v>
      </c>
      <c r="H160" s="171"/>
      <c r="I160" s="172" t="s">
        <v>163</v>
      </c>
      <c r="K160" s="169" t="s">
        <v>164</v>
      </c>
      <c r="M160" s="169" t="s">
        <v>103</v>
      </c>
    </row>
    <row r="161" spans="1:13" s="168" customFormat="1" ht="21.75" customHeight="1">
      <c r="A161" s="173" t="s">
        <v>355</v>
      </c>
      <c r="E161" s="174"/>
      <c r="F161" s="171"/>
      <c r="G161" s="174"/>
      <c r="H161" s="171"/>
      <c r="I161" s="174"/>
      <c r="K161" s="174"/>
      <c r="M161" s="174"/>
    </row>
    <row r="162" spans="5:13" s="168" customFormat="1" ht="1.5" customHeight="1">
      <c r="E162" s="174"/>
      <c r="F162" s="171"/>
      <c r="G162" s="174"/>
      <c r="H162" s="171"/>
      <c r="I162" s="174"/>
      <c r="K162" s="174"/>
      <c r="M162" s="174"/>
    </row>
    <row r="163" spans="1:13" s="168" customFormat="1" ht="16.5">
      <c r="A163" s="168" t="s">
        <v>387</v>
      </c>
      <c r="E163" s="175">
        <v>20.6</v>
      </c>
      <c r="F163" s="175"/>
      <c r="G163" s="175">
        <v>33.4</v>
      </c>
      <c r="H163" s="175"/>
      <c r="I163" s="175">
        <f>SUM(E163:G163)</f>
        <v>54</v>
      </c>
      <c r="J163" s="175"/>
      <c r="K163" s="176">
        <v>31.9</v>
      </c>
      <c r="L163" s="175"/>
      <c r="M163" s="176">
        <f>I163+K163</f>
        <v>85.9</v>
      </c>
    </row>
    <row r="164" spans="1:13" s="168" customFormat="1" ht="21.75" customHeight="1">
      <c r="A164" s="168" t="s">
        <v>165</v>
      </c>
      <c r="E164" s="177">
        <v>-20.5</v>
      </c>
      <c r="F164" s="175"/>
      <c r="G164" s="177">
        <v>5.5</v>
      </c>
      <c r="H164" s="175"/>
      <c r="I164" s="177">
        <f>SUM(E164:G164)</f>
        <v>-15</v>
      </c>
      <c r="J164" s="175"/>
      <c r="K164" s="177">
        <v>0.7</v>
      </c>
      <c r="L164" s="175"/>
      <c r="M164" s="178">
        <f>SUM(I164:K164)</f>
        <v>-14.3</v>
      </c>
    </row>
    <row r="165" spans="1:13" s="168" customFormat="1" ht="16.5">
      <c r="A165" s="168" t="s">
        <v>166</v>
      </c>
      <c r="E165" s="175"/>
      <c r="F165" s="175"/>
      <c r="G165" s="175"/>
      <c r="H165" s="175"/>
      <c r="I165" s="175"/>
      <c r="J165" s="175"/>
      <c r="K165" s="175"/>
      <c r="L165" s="175"/>
      <c r="M165" s="180">
        <v>0</v>
      </c>
    </row>
    <row r="166" spans="1:13" s="168" customFormat="1" ht="16.5">
      <c r="A166" s="168" t="s">
        <v>101</v>
      </c>
      <c r="E166" s="175"/>
      <c r="F166" s="175"/>
      <c r="G166" s="175"/>
      <c r="H166" s="175"/>
      <c r="I166" s="175"/>
      <c r="J166" s="175"/>
      <c r="K166" s="175"/>
      <c r="L166" s="175"/>
      <c r="M166" s="175">
        <v>0.9</v>
      </c>
    </row>
    <row r="167" spans="1:13" s="168" customFormat="1" ht="16.5">
      <c r="A167" s="168" t="s">
        <v>167</v>
      </c>
      <c r="E167" s="175"/>
      <c r="F167" s="175"/>
      <c r="G167" s="175"/>
      <c r="H167" s="175"/>
      <c r="I167" s="175"/>
      <c r="J167" s="175"/>
      <c r="K167" s="175"/>
      <c r="L167" s="175"/>
      <c r="M167" s="178">
        <v>1.6</v>
      </c>
    </row>
    <row r="168" spans="1:13" s="168" customFormat="1" ht="16.5">
      <c r="A168" s="168" t="s">
        <v>102</v>
      </c>
      <c r="E168" s="175"/>
      <c r="F168" s="175"/>
      <c r="G168" s="175"/>
      <c r="H168" s="175"/>
      <c r="I168" s="175"/>
      <c r="J168" s="175"/>
      <c r="K168" s="175"/>
      <c r="L168" s="175"/>
      <c r="M168" s="178">
        <v>-27.7</v>
      </c>
    </row>
    <row r="169" spans="1:13" s="168" customFormat="1" ht="16.5">
      <c r="A169" s="168" t="s">
        <v>168</v>
      </c>
      <c r="E169" s="175"/>
      <c r="F169" s="175"/>
      <c r="G169" s="175"/>
      <c r="H169" s="175"/>
      <c r="I169" s="175"/>
      <c r="J169" s="175"/>
      <c r="K169" s="175"/>
      <c r="L169" s="175"/>
      <c r="M169" s="177">
        <f>SUM(M164:M168)</f>
        <v>-39.5</v>
      </c>
    </row>
    <row r="170" spans="5:13" s="168" customFormat="1" ht="3" customHeight="1">
      <c r="E170" s="175"/>
      <c r="F170" s="175"/>
      <c r="G170" s="175"/>
      <c r="H170" s="175"/>
      <c r="I170" s="175"/>
      <c r="J170" s="175"/>
      <c r="K170" s="175"/>
      <c r="L170" s="175"/>
      <c r="M170" s="178"/>
    </row>
    <row r="171" spans="1:13" s="168" customFormat="1" ht="16.5">
      <c r="A171" s="168" t="s">
        <v>169</v>
      </c>
      <c r="E171" s="175"/>
      <c r="F171" s="175"/>
      <c r="G171" s="175"/>
      <c r="H171" s="175"/>
      <c r="I171" s="175"/>
      <c r="J171" s="175"/>
      <c r="K171" s="175"/>
      <c r="L171" s="175"/>
      <c r="M171" s="175">
        <v>409.3</v>
      </c>
    </row>
    <row r="172" spans="1:13" s="168" customFormat="1" ht="16.5">
      <c r="A172" s="168" t="s">
        <v>170</v>
      </c>
      <c r="E172" s="175"/>
      <c r="F172" s="175"/>
      <c r="G172" s="175"/>
      <c r="H172" s="175"/>
      <c r="I172" s="175"/>
      <c r="J172" s="175"/>
      <c r="K172" s="175"/>
      <c r="L172" s="175"/>
      <c r="M172" s="177">
        <v>709.5</v>
      </c>
    </row>
    <row r="173" spans="5:13" s="168" customFormat="1" ht="16.5">
      <c r="E173" s="175"/>
      <c r="F173" s="175"/>
      <c r="G173" s="175"/>
      <c r="H173" s="175"/>
      <c r="I173" s="175"/>
      <c r="J173" s="175"/>
      <c r="K173" s="175"/>
      <c r="L173" s="175"/>
      <c r="M173" s="178"/>
    </row>
    <row r="174" spans="5:13" s="168" customFormat="1" ht="21.75" customHeight="1">
      <c r="E174" s="227" t="s">
        <v>396</v>
      </c>
      <c r="F174" s="227"/>
      <c r="G174" s="227"/>
      <c r="H174" s="227"/>
      <c r="I174" s="227"/>
      <c r="J174" s="227"/>
      <c r="K174" s="227"/>
      <c r="L174" s="227"/>
      <c r="M174" s="227"/>
    </row>
    <row r="175" spans="5:11" s="168" customFormat="1" ht="21.75" customHeight="1">
      <c r="E175" s="170" t="s">
        <v>159</v>
      </c>
      <c r="F175" s="170"/>
      <c r="G175" s="170"/>
      <c r="H175" s="170"/>
      <c r="I175" s="170"/>
      <c r="K175" s="171" t="s">
        <v>160</v>
      </c>
    </row>
    <row r="176" spans="5:13" s="168" customFormat="1" ht="21.75" customHeight="1">
      <c r="E176" s="172" t="s">
        <v>161</v>
      </c>
      <c r="F176" s="171"/>
      <c r="G176" s="172" t="s">
        <v>162</v>
      </c>
      <c r="H176" s="171"/>
      <c r="I176" s="172" t="s">
        <v>163</v>
      </c>
      <c r="K176" s="169" t="s">
        <v>164</v>
      </c>
      <c r="M176" s="169" t="s">
        <v>103</v>
      </c>
    </row>
    <row r="177" spans="1:13" s="168" customFormat="1" ht="21.75" customHeight="1">
      <c r="A177" s="173" t="s">
        <v>386</v>
      </c>
      <c r="E177" s="174"/>
      <c r="F177" s="171"/>
      <c r="G177" s="174"/>
      <c r="H177" s="171"/>
      <c r="I177" s="174"/>
      <c r="K177" s="174"/>
      <c r="M177" s="174"/>
    </row>
    <row r="178" spans="5:13" s="168" customFormat="1" ht="3.75" customHeight="1">
      <c r="E178" s="174"/>
      <c r="F178" s="171"/>
      <c r="G178" s="174"/>
      <c r="H178" s="171"/>
      <c r="I178" s="174"/>
      <c r="K178" s="174"/>
      <c r="M178" s="174"/>
    </row>
    <row r="179" spans="1:13" s="168" customFormat="1" ht="23.25" customHeight="1">
      <c r="A179" s="168" t="s">
        <v>387</v>
      </c>
      <c r="E179" s="179">
        <v>88.4</v>
      </c>
      <c r="F179" s="180"/>
      <c r="G179" s="180">
        <v>80.8</v>
      </c>
      <c r="H179" s="180"/>
      <c r="I179" s="179">
        <f>SUM(E179:G179)</f>
        <v>169.2</v>
      </c>
      <c r="J179" s="180"/>
      <c r="K179" s="180">
        <v>62.5</v>
      </c>
      <c r="L179" s="180"/>
      <c r="M179" s="179">
        <f>I179+K179</f>
        <v>231.7</v>
      </c>
    </row>
    <row r="180" spans="1:13" s="168" customFormat="1" ht="23.25" customHeight="1">
      <c r="A180" s="168" t="s">
        <v>165</v>
      </c>
      <c r="E180" s="177">
        <v>-20.3</v>
      </c>
      <c r="F180" s="180"/>
      <c r="G180" s="181">
        <v>13.8</v>
      </c>
      <c r="H180" s="180"/>
      <c r="I180" s="177">
        <f>SUM(E180:G180)</f>
        <v>-6.5</v>
      </c>
      <c r="J180" s="180"/>
      <c r="K180" s="186">
        <v>-17.5</v>
      </c>
      <c r="L180" s="182"/>
      <c r="M180" s="182">
        <f>I180+K180</f>
        <v>-24</v>
      </c>
    </row>
    <row r="181" spans="1:13" s="168" customFormat="1" ht="23.25" customHeight="1">
      <c r="A181" s="168" t="s">
        <v>166</v>
      </c>
      <c r="E181" s="180"/>
      <c r="F181" s="180"/>
      <c r="G181" s="180"/>
      <c r="H181" s="180"/>
      <c r="I181" s="180"/>
      <c r="J181" s="180"/>
      <c r="K181" s="180"/>
      <c r="L181" s="180"/>
      <c r="M181" s="180">
        <v>2.1</v>
      </c>
    </row>
    <row r="182" spans="1:13" s="168" customFormat="1" ht="23.25" customHeight="1">
      <c r="A182" s="168" t="s">
        <v>101</v>
      </c>
      <c r="E182" s="180"/>
      <c r="F182" s="180"/>
      <c r="G182" s="180"/>
      <c r="H182" s="180"/>
      <c r="I182" s="180"/>
      <c r="J182" s="180"/>
      <c r="K182" s="180"/>
      <c r="L182" s="180"/>
      <c r="M182" s="180">
        <v>2.8</v>
      </c>
    </row>
    <row r="183" spans="1:13" s="168" customFormat="1" ht="23.25" customHeight="1">
      <c r="A183" s="168" t="s">
        <v>167</v>
      </c>
      <c r="E183" s="180"/>
      <c r="F183" s="180"/>
      <c r="G183" s="180"/>
      <c r="H183" s="180"/>
      <c r="I183" s="180"/>
      <c r="J183" s="180"/>
      <c r="K183" s="180"/>
      <c r="L183" s="180"/>
      <c r="M183" s="182">
        <v>-55.2</v>
      </c>
    </row>
    <row r="184" spans="1:13" s="168" customFormat="1" ht="23.25" customHeight="1">
      <c r="A184" s="168" t="s">
        <v>102</v>
      </c>
      <c r="E184" s="180"/>
      <c r="F184" s="180"/>
      <c r="G184" s="180"/>
      <c r="H184" s="180"/>
      <c r="I184" s="180"/>
      <c r="J184" s="180"/>
      <c r="K184" s="180"/>
      <c r="L184" s="180"/>
      <c r="M184" s="187">
        <v>-0.8</v>
      </c>
    </row>
    <row r="185" spans="1:13" s="168" customFormat="1" ht="23.25" customHeight="1">
      <c r="A185" s="168" t="s">
        <v>171</v>
      </c>
      <c r="E185" s="180"/>
      <c r="F185" s="180"/>
      <c r="G185" s="180"/>
      <c r="H185" s="180"/>
      <c r="I185" s="180"/>
      <c r="J185" s="180"/>
      <c r="K185" s="180"/>
      <c r="L185" s="180"/>
      <c r="M185" s="186">
        <v>-75.1</v>
      </c>
    </row>
    <row r="186" spans="5:13" s="168" customFormat="1" ht="5.25" customHeight="1">
      <c r="E186" s="180"/>
      <c r="F186" s="180"/>
      <c r="G186" s="180"/>
      <c r="H186" s="180"/>
      <c r="I186" s="180"/>
      <c r="J186" s="180"/>
      <c r="K186" s="180"/>
      <c r="L186" s="180"/>
      <c r="M186" s="183"/>
    </row>
    <row r="187" spans="1:13" s="168" customFormat="1" ht="23.25" customHeight="1">
      <c r="A187" s="168" t="s">
        <v>169</v>
      </c>
      <c r="E187" s="180"/>
      <c r="F187" s="180"/>
      <c r="G187" s="180"/>
      <c r="H187" s="180"/>
      <c r="I187" s="180"/>
      <c r="J187" s="180"/>
      <c r="K187" s="180"/>
      <c r="L187" s="180"/>
      <c r="M187" s="180">
        <v>409.3</v>
      </c>
    </row>
    <row r="188" spans="1:13" s="168" customFormat="1" ht="23.25" customHeight="1">
      <c r="A188" s="168" t="s">
        <v>170</v>
      </c>
      <c r="E188" s="180"/>
      <c r="F188" s="180"/>
      <c r="G188" s="180"/>
      <c r="H188" s="180"/>
      <c r="I188" s="180"/>
      <c r="J188" s="180"/>
      <c r="K188" s="180"/>
      <c r="L188" s="180"/>
      <c r="M188" s="181">
        <v>709.5</v>
      </c>
    </row>
    <row r="189" spans="5:13" s="168" customFormat="1" ht="23.25" customHeight="1">
      <c r="E189" s="180"/>
      <c r="F189" s="180"/>
      <c r="G189" s="180"/>
      <c r="H189" s="180"/>
      <c r="I189" s="180"/>
      <c r="J189" s="180"/>
      <c r="K189" s="180"/>
      <c r="L189" s="180"/>
      <c r="M189" s="183"/>
    </row>
    <row r="190" spans="5:13" s="168" customFormat="1" ht="23.25" customHeight="1">
      <c r="E190" s="180"/>
      <c r="F190" s="180"/>
      <c r="G190" s="180"/>
      <c r="H190" s="180"/>
      <c r="I190" s="180"/>
      <c r="J190" s="180"/>
      <c r="K190" s="180"/>
      <c r="L190" s="180"/>
      <c r="M190" s="183"/>
    </row>
    <row r="191" spans="5:13" s="168" customFormat="1" ht="23.25" customHeight="1">
      <c r="E191" s="180"/>
      <c r="F191" s="180"/>
      <c r="G191" s="180"/>
      <c r="H191" s="180"/>
      <c r="I191" s="180"/>
      <c r="J191" s="180"/>
      <c r="K191" s="180"/>
      <c r="L191" s="180"/>
      <c r="M191" s="183"/>
    </row>
    <row r="192" spans="5:13" s="168" customFormat="1" ht="23.25" customHeight="1">
      <c r="E192" s="180"/>
      <c r="F192" s="180"/>
      <c r="G192" s="180"/>
      <c r="H192" s="180"/>
      <c r="I192" s="180"/>
      <c r="J192" s="180"/>
      <c r="K192" s="180"/>
      <c r="L192" s="180"/>
      <c r="M192" s="183"/>
    </row>
    <row r="193" spans="5:13" s="168" customFormat="1" ht="23.25" customHeight="1">
      <c r="E193" s="180"/>
      <c r="F193" s="180"/>
      <c r="G193" s="180"/>
      <c r="H193" s="180"/>
      <c r="I193" s="180"/>
      <c r="J193" s="180"/>
      <c r="K193" s="180"/>
      <c r="L193" s="180"/>
      <c r="M193" s="183"/>
    </row>
    <row r="194" spans="5:13" s="168" customFormat="1" ht="23.25" customHeight="1">
      <c r="E194" s="180"/>
      <c r="F194" s="180"/>
      <c r="G194" s="180"/>
      <c r="H194" s="180"/>
      <c r="I194" s="180"/>
      <c r="J194" s="180"/>
      <c r="K194" s="180"/>
      <c r="L194" s="180"/>
      <c r="M194" s="183"/>
    </row>
    <row r="195" spans="5:13" s="168" customFormat="1" ht="23.25" customHeight="1">
      <c r="E195" s="180"/>
      <c r="F195" s="180"/>
      <c r="G195" s="180"/>
      <c r="H195" s="180"/>
      <c r="I195" s="180"/>
      <c r="J195" s="180"/>
      <c r="K195" s="180"/>
      <c r="L195" s="180"/>
      <c r="M195" s="183"/>
    </row>
    <row r="196" ht="21.75" customHeight="1">
      <c r="M196" s="184" t="s">
        <v>402</v>
      </c>
    </row>
    <row r="197" s="168" customFormat="1" ht="21.75" customHeight="1">
      <c r="A197" s="185" t="s">
        <v>94</v>
      </c>
    </row>
    <row r="198" spans="5:13" s="168" customFormat="1" ht="16.5">
      <c r="E198" s="180"/>
      <c r="F198" s="180"/>
      <c r="G198" s="180"/>
      <c r="H198" s="180"/>
      <c r="I198" s="180"/>
      <c r="J198" s="180"/>
      <c r="K198" s="180"/>
      <c r="L198" s="180"/>
      <c r="M198" s="183"/>
    </row>
    <row r="199" spans="1:14" ht="21.75" customHeight="1">
      <c r="A199" s="164" t="s">
        <v>150</v>
      </c>
      <c r="B199" s="165" t="s">
        <v>538</v>
      </c>
      <c r="N199" s="104"/>
    </row>
    <row r="200" ht="21.75" customHeight="1">
      <c r="C200" s="166" t="s">
        <v>390</v>
      </c>
    </row>
    <row r="201" ht="5.25" customHeight="1"/>
    <row r="202" spans="7:13" ht="21.75" customHeight="1">
      <c r="G202" s="195" t="s">
        <v>72</v>
      </c>
      <c r="H202" s="195"/>
      <c r="I202" s="195"/>
      <c r="J202" s="195"/>
      <c r="K202" s="195"/>
      <c r="L202" s="195"/>
      <c r="M202" s="195"/>
    </row>
    <row r="203" spans="7:13" ht="21.75" customHeight="1">
      <c r="G203" s="196" t="s">
        <v>68</v>
      </c>
      <c r="H203" s="196"/>
      <c r="I203" s="196"/>
      <c r="K203" s="196" t="s">
        <v>69</v>
      </c>
      <c r="L203" s="196"/>
      <c r="M203" s="196"/>
    </row>
    <row r="204" spans="7:13" ht="21.75" customHeight="1">
      <c r="G204" s="197" t="s">
        <v>356</v>
      </c>
      <c r="H204" s="193"/>
      <c r="I204" s="197" t="s">
        <v>358</v>
      </c>
      <c r="K204" s="198" t="str">
        <f>G204</f>
        <v>For three month </v>
      </c>
      <c r="L204" s="193"/>
      <c r="M204" s="198" t="str">
        <f>I204</f>
        <v>For six month </v>
      </c>
    </row>
    <row r="205" spans="7:13" ht="21.75" customHeight="1">
      <c r="G205" s="199" t="s">
        <v>357</v>
      </c>
      <c r="H205" s="200"/>
      <c r="I205" s="199" t="s">
        <v>357</v>
      </c>
      <c r="J205" s="201"/>
      <c r="K205" s="202" t="str">
        <f>G205</f>
        <v>periods</v>
      </c>
      <c r="L205" s="200"/>
      <c r="M205" s="202" t="str">
        <f>I205</f>
        <v>periods</v>
      </c>
    </row>
    <row r="206" spans="7:13" ht="21.75" customHeight="1">
      <c r="G206" s="200"/>
      <c r="H206" s="193"/>
      <c r="I206" s="200"/>
      <c r="K206" s="200"/>
      <c r="L206" s="193"/>
      <c r="M206" s="200"/>
    </row>
    <row r="207" spans="2:13" ht="21.75" customHeight="1">
      <c r="B207" s="167"/>
      <c r="C207" s="166" t="s">
        <v>172</v>
      </c>
      <c r="G207" s="207">
        <v>11700</v>
      </c>
      <c r="H207" s="208"/>
      <c r="I207" s="207">
        <v>23103</v>
      </c>
      <c r="J207" s="208"/>
      <c r="K207" s="207">
        <v>0</v>
      </c>
      <c r="L207" s="208"/>
      <c r="M207" s="207">
        <v>0</v>
      </c>
    </row>
    <row r="208" spans="2:13" ht="21.75" customHeight="1">
      <c r="B208" s="167"/>
      <c r="C208" s="166" t="s">
        <v>173</v>
      </c>
      <c r="G208" s="209">
        <v>8170</v>
      </c>
      <c r="H208" s="209"/>
      <c r="I208" s="209">
        <v>16436</v>
      </c>
      <c r="J208" s="209"/>
      <c r="K208" s="209">
        <v>0</v>
      </c>
      <c r="L208" s="209"/>
      <c r="M208" s="209">
        <v>0</v>
      </c>
    </row>
    <row r="209" spans="2:13" ht="21.75" customHeight="1">
      <c r="B209" s="167"/>
      <c r="C209" s="166" t="s">
        <v>174</v>
      </c>
      <c r="G209" s="209">
        <v>6651</v>
      </c>
      <c r="H209" s="209"/>
      <c r="I209" s="209">
        <v>13166</v>
      </c>
      <c r="J209" s="209"/>
      <c r="K209" s="209">
        <v>0</v>
      </c>
      <c r="L209" s="209"/>
      <c r="M209" s="209">
        <v>0</v>
      </c>
    </row>
    <row r="210" spans="2:13" ht="21.75" customHeight="1">
      <c r="B210" s="167"/>
      <c r="C210" s="166" t="s">
        <v>71</v>
      </c>
      <c r="G210" s="209">
        <v>3922</v>
      </c>
      <c r="H210" s="209"/>
      <c r="I210" s="209">
        <v>7089</v>
      </c>
      <c r="J210" s="209"/>
      <c r="K210" s="209">
        <v>0</v>
      </c>
      <c r="L210" s="209"/>
      <c r="M210" s="209">
        <v>0</v>
      </c>
    </row>
    <row r="211" spans="4:13" ht="21.75" customHeight="1" thickBot="1">
      <c r="D211" s="166" t="s">
        <v>103</v>
      </c>
      <c r="G211" s="203">
        <f>SUM(G207:G210)</f>
        <v>30443</v>
      </c>
      <c r="H211" s="204"/>
      <c r="I211" s="203">
        <f>SUM(I207:I210)</f>
        <v>59794</v>
      </c>
      <c r="J211" s="204"/>
      <c r="K211" s="205">
        <f>SUM(K207:K210)</f>
        <v>0</v>
      </c>
      <c r="L211" s="206"/>
      <c r="M211" s="205">
        <f>SUM(M207:M210)</f>
        <v>0</v>
      </c>
    </row>
    <row r="212" ht="19.5" thickTop="1"/>
    <row r="213" ht="21.75" customHeight="1">
      <c r="C213" s="166" t="s">
        <v>391</v>
      </c>
    </row>
    <row r="214" spans="7:13" ht="21.75" customHeight="1">
      <c r="G214" s="195" t="s">
        <v>72</v>
      </c>
      <c r="H214" s="195"/>
      <c r="I214" s="195"/>
      <c r="J214" s="195"/>
      <c r="K214" s="195"/>
      <c r="L214" s="195"/>
      <c r="M214" s="195"/>
    </row>
    <row r="215" spans="7:13" ht="21.75" customHeight="1">
      <c r="G215" s="196" t="s">
        <v>68</v>
      </c>
      <c r="H215" s="196"/>
      <c r="I215" s="196"/>
      <c r="K215" s="196" t="s">
        <v>69</v>
      </c>
      <c r="L215" s="196"/>
      <c r="M215" s="196"/>
    </row>
    <row r="216" spans="7:13" ht="21.75" customHeight="1">
      <c r="G216" s="197" t="s">
        <v>356</v>
      </c>
      <c r="H216" s="193"/>
      <c r="I216" s="197" t="s">
        <v>358</v>
      </c>
      <c r="K216" s="198" t="str">
        <f>G216</f>
        <v>For three month </v>
      </c>
      <c r="L216" s="193"/>
      <c r="M216" s="198" t="str">
        <f>I216</f>
        <v>For six month </v>
      </c>
    </row>
    <row r="217" spans="7:13" ht="21.75" customHeight="1">
      <c r="G217" s="199" t="s">
        <v>357</v>
      </c>
      <c r="H217" s="200"/>
      <c r="I217" s="199" t="s">
        <v>357</v>
      </c>
      <c r="J217" s="201"/>
      <c r="K217" s="202" t="str">
        <f>G217</f>
        <v>periods</v>
      </c>
      <c r="L217" s="200"/>
      <c r="M217" s="202" t="str">
        <f>I217</f>
        <v>periods</v>
      </c>
    </row>
    <row r="218" spans="7:13" ht="21.75" customHeight="1">
      <c r="G218" s="200"/>
      <c r="H218" s="193"/>
      <c r="I218" s="200"/>
      <c r="K218" s="200"/>
      <c r="L218" s="193"/>
      <c r="M218" s="200"/>
    </row>
    <row r="219" spans="3:13" ht="21.75" customHeight="1">
      <c r="C219" s="166" t="s">
        <v>172</v>
      </c>
      <c r="G219" s="207">
        <v>11171</v>
      </c>
      <c r="H219" s="208"/>
      <c r="I219" s="207">
        <v>22189</v>
      </c>
      <c r="J219" s="208"/>
      <c r="K219" s="207">
        <v>0</v>
      </c>
      <c r="L219" s="208"/>
      <c r="M219" s="207">
        <v>0</v>
      </c>
    </row>
    <row r="220" spans="3:13" ht="21.75" customHeight="1">
      <c r="C220" s="166" t="s">
        <v>173</v>
      </c>
      <c r="G220" s="209">
        <v>9276</v>
      </c>
      <c r="H220" s="209"/>
      <c r="I220" s="209">
        <v>12199</v>
      </c>
      <c r="J220" s="209"/>
      <c r="K220" s="209">
        <v>0</v>
      </c>
      <c r="L220" s="209"/>
      <c r="M220" s="209">
        <v>0</v>
      </c>
    </row>
    <row r="221" spans="3:13" ht="21.75" customHeight="1">
      <c r="C221" s="166" t="s">
        <v>174</v>
      </c>
      <c r="G221" s="209">
        <v>3701</v>
      </c>
      <c r="H221" s="209"/>
      <c r="I221" s="209">
        <v>9657</v>
      </c>
      <c r="J221" s="209"/>
      <c r="K221" s="209">
        <v>0</v>
      </c>
      <c r="L221" s="209"/>
      <c r="M221" s="209">
        <v>0</v>
      </c>
    </row>
    <row r="222" spans="3:13" ht="21.75" customHeight="1">
      <c r="C222" s="166" t="s">
        <v>71</v>
      </c>
      <c r="G222" s="209">
        <v>646</v>
      </c>
      <c r="H222" s="209"/>
      <c r="I222" s="209">
        <v>5629</v>
      </c>
      <c r="J222" s="209"/>
      <c r="K222" s="209">
        <v>0</v>
      </c>
      <c r="L222" s="209"/>
      <c r="M222" s="209">
        <v>0</v>
      </c>
    </row>
    <row r="223" spans="4:13" ht="21.75" customHeight="1" thickBot="1">
      <c r="D223" s="166" t="s">
        <v>103</v>
      </c>
      <c r="G223" s="203">
        <f>SUM(G219:G222)</f>
        <v>24794</v>
      </c>
      <c r="H223" s="204"/>
      <c r="I223" s="203">
        <f>SUM(I219:I222)</f>
        <v>49674</v>
      </c>
      <c r="J223" s="204"/>
      <c r="K223" s="205">
        <f>SUM(K219:K222)</f>
        <v>0</v>
      </c>
      <c r="L223" s="206"/>
      <c r="M223" s="205">
        <f>SUM(M219:M222)</f>
        <v>0</v>
      </c>
    </row>
    <row r="224" ht="12.75" customHeight="1" thickTop="1"/>
    <row r="225" ht="18.75"/>
    <row r="226" ht="18.75"/>
    <row r="227" ht="18.75"/>
    <row r="228" ht="18.75"/>
    <row r="229" ht="18.75"/>
    <row r="230" ht="18.75"/>
    <row r="231" ht="18.75"/>
    <row r="232" ht="18.75"/>
    <row r="233" ht="18.75"/>
    <row r="234" ht="21.75" customHeight="1">
      <c r="M234" s="184" t="s">
        <v>403</v>
      </c>
    </row>
    <row r="235" s="168" customFormat="1" ht="21.75" customHeight="1">
      <c r="A235" s="185" t="s">
        <v>94</v>
      </c>
    </row>
    <row r="236" ht="18.75"/>
    <row r="237" spans="1:14" ht="21.75" customHeight="1">
      <c r="A237" s="164" t="s">
        <v>382</v>
      </c>
      <c r="B237" s="165" t="s">
        <v>539</v>
      </c>
      <c r="N237" s="104"/>
    </row>
    <row r="238" ht="21.75" customHeight="1">
      <c r="C238" s="166" t="s">
        <v>426</v>
      </c>
    </row>
    <row r="239" ht="21.75" customHeight="1">
      <c r="B239" s="166" t="s">
        <v>393</v>
      </c>
    </row>
    <row r="240" ht="6.75" customHeight="1"/>
    <row r="241" spans="7:13" ht="21.75" customHeight="1">
      <c r="G241" s="195" t="s">
        <v>72</v>
      </c>
      <c r="H241" s="195"/>
      <c r="I241" s="195"/>
      <c r="J241" s="195"/>
      <c r="K241" s="195"/>
      <c r="L241" s="195"/>
      <c r="M241" s="195"/>
    </row>
    <row r="242" spans="7:13" ht="21.75" customHeight="1">
      <c r="G242" s="196" t="s">
        <v>68</v>
      </c>
      <c r="H242" s="196"/>
      <c r="I242" s="196"/>
      <c r="K242" s="196" t="s">
        <v>69</v>
      </c>
      <c r="L242" s="196"/>
      <c r="M242" s="196"/>
    </row>
    <row r="243" spans="7:13" ht="21.75" customHeight="1">
      <c r="G243" s="197" t="s">
        <v>356</v>
      </c>
      <c r="H243" s="193"/>
      <c r="I243" s="197" t="s">
        <v>358</v>
      </c>
      <c r="K243" s="198" t="str">
        <f>G243</f>
        <v>For three month </v>
      </c>
      <c r="L243" s="193"/>
      <c r="M243" s="198" t="str">
        <f>I243</f>
        <v>For six month </v>
      </c>
    </row>
    <row r="244" spans="7:13" ht="21.75" customHeight="1">
      <c r="G244" s="199" t="s">
        <v>357</v>
      </c>
      <c r="H244" s="200"/>
      <c r="I244" s="199" t="s">
        <v>357</v>
      </c>
      <c r="J244" s="201"/>
      <c r="K244" s="202" t="str">
        <f>G244</f>
        <v>periods</v>
      </c>
      <c r="L244" s="200"/>
      <c r="M244" s="202" t="str">
        <f>I244</f>
        <v>periods</v>
      </c>
    </row>
    <row r="245" spans="2:13" ht="21.75" customHeight="1">
      <c r="B245" s="167"/>
      <c r="C245" s="166" t="s">
        <v>172</v>
      </c>
      <c r="G245" s="207">
        <v>3314</v>
      </c>
      <c r="H245" s="208"/>
      <c r="I245" s="207">
        <v>5628</v>
      </c>
      <c r="J245" s="208"/>
      <c r="K245" s="207">
        <v>2962</v>
      </c>
      <c r="L245" s="208"/>
      <c r="M245" s="207">
        <v>5016</v>
      </c>
    </row>
    <row r="246" spans="2:13" ht="21.75" customHeight="1">
      <c r="B246" s="167"/>
      <c r="C246" s="166" t="s">
        <v>173</v>
      </c>
      <c r="G246" s="209">
        <v>6667</v>
      </c>
      <c r="H246" s="209"/>
      <c r="I246" s="209">
        <v>12156</v>
      </c>
      <c r="J246" s="209"/>
      <c r="K246" s="209">
        <v>3379</v>
      </c>
      <c r="L246" s="209"/>
      <c r="M246" s="209">
        <v>6547</v>
      </c>
    </row>
    <row r="247" spans="2:13" ht="21.75" customHeight="1">
      <c r="B247" s="167"/>
      <c r="C247" s="166" t="s">
        <v>174</v>
      </c>
      <c r="G247" s="209">
        <v>528</v>
      </c>
      <c r="H247" s="209"/>
      <c r="I247" s="209">
        <v>769</v>
      </c>
      <c r="J247" s="209"/>
      <c r="K247" s="209">
        <v>484</v>
      </c>
      <c r="L247" s="209"/>
      <c r="M247" s="209">
        <v>581</v>
      </c>
    </row>
    <row r="248" spans="2:13" ht="21.75" customHeight="1">
      <c r="B248" s="167"/>
      <c r="C248" s="166" t="s">
        <v>418</v>
      </c>
      <c r="G248" s="209">
        <v>12492</v>
      </c>
      <c r="H248" s="209"/>
      <c r="I248" s="209">
        <v>16360</v>
      </c>
      <c r="J248" s="209"/>
      <c r="K248" s="209">
        <v>12492</v>
      </c>
      <c r="L248" s="209"/>
      <c r="M248" s="209">
        <v>16360</v>
      </c>
    </row>
    <row r="249" spans="2:13" ht="21.75" customHeight="1">
      <c r="B249" s="167"/>
      <c r="C249" s="166" t="s">
        <v>71</v>
      </c>
      <c r="G249" s="209">
        <v>5420</v>
      </c>
      <c r="H249" s="209"/>
      <c r="I249" s="209">
        <v>10944</v>
      </c>
      <c r="J249" s="209"/>
      <c r="K249" s="209">
        <v>3260</v>
      </c>
      <c r="L249" s="209"/>
      <c r="M249" s="209">
        <v>7268</v>
      </c>
    </row>
    <row r="250" spans="4:13" ht="21.75" customHeight="1" thickBot="1">
      <c r="D250" s="166" t="s">
        <v>103</v>
      </c>
      <c r="G250" s="203">
        <f>SUM(G245:G249)</f>
        <v>28421</v>
      </c>
      <c r="H250" s="204"/>
      <c r="I250" s="203">
        <f>SUM(I245:I249)</f>
        <v>45857</v>
      </c>
      <c r="J250" s="204"/>
      <c r="K250" s="203">
        <f>SUM(K245:K249)</f>
        <v>22577</v>
      </c>
      <c r="L250" s="204"/>
      <c r="M250" s="203">
        <f>SUM(M245:M249)</f>
        <v>35772</v>
      </c>
    </row>
    <row r="251" ht="21.75" customHeight="1" thickTop="1"/>
    <row r="252" ht="21.75" customHeight="1">
      <c r="C252" s="166" t="s">
        <v>392</v>
      </c>
    </row>
    <row r="253" ht="21.75" customHeight="1">
      <c r="B253" s="166" t="s">
        <v>394</v>
      </c>
    </row>
    <row r="254" spans="7:13" ht="21.75" customHeight="1">
      <c r="G254" s="195" t="s">
        <v>72</v>
      </c>
      <c r="H254" s="195"/>
      <c r="I254" s="195"/>
      <c r="J254" s="195"/>
      <c r="K254" s="195"/>
      <c r="L254" s="195"/>
      <c r="M254" s="195"/>
    </row>
    <row r="255" spans="7:13" ht="21.75" customHeight="1">
      <c r="G255" s="196" t="s">
        <v>68</v>
      </c>
      <c r="H255" s="196"/>
      <c r="I255" s="196"/>
      <c r="K255" s="196" t="s">
        <v>69</v>
      </c>
      <c r="L255" s="196"/>
      <c r="M255" s="196"/>
    </row>
    <row r="256" spans="7:13" ht="21.75" customHeight="1">
      <c r="G256" s="197" t="s">
        <v>356</v>
      </c>
      <c r="H256" s="193"/>
      <c r="I256" s="197" t="s">
        <v>358</v>
      </c>
      <c r="K256" s="198" t="str">
        <f>G256</f>
        <v>For three month </v>
      </c>
      <c r="L256" s="193"/>
      <c r="M256" s="198" t="str">
        <f>I256</f>
        <v>For six month </v>
      </c>
    </row>
    <row r="257" spans="7:13" ht="21.75" customHeight="1">
      <c r="G257" s="199" t="s">
        <v>357</v>
      </c>
      <c r="H257" s="200"/>
      <c r="I257" s="199" t="s">
        <v>357</v>
      </c>
      <c r="J257" s="201"/>
      <c r="K257" s="202" t="str">
        <f>G257</f>
        <v>periods</v>
      </c>
      <c r="L257" s="200"/>
      <c r="M257" s="202" t="str">
        <f>I257</f>
        <v>periods</v>
      </c>
    </row>
    <row r="258" spans="2:13" ht="21.75" customHeight="1">
      <c r="B258" s="167"/>
      <c r="C258" s="166" t="s">
        <v>172</v>
      </c>
      <c r="G258" s="207">
        <v>2662</v>
      </c>
      <c r="H258" s="208"/>
      <c r="I258" s="207">
        <v>5295</v>
      </c>
      <c r="J258" s="208"/>
      <c r="K258" s="207">
        <v>2551</v>
      </c>
      <c r="L258" s="208"/>
      <c r="M258" s="207">
        <v>5077</v>
      </c>
    </row>
    <row r="259" spans="2:13" ht="21.75" customHeight="1">
      <c r="B259" s="167"/>
      <c r="C259" s="166" t="s">
        <v>173</v>
      </c>
      <c r="G259" s="209">
        <v>8220</v>
      </c>
      <c r="H259" s="209"/>
      <c r="I259" s="209">
        <v>18888</v>
      </c>
      <c r="J259" s="209"/>
      <c r="K259" s="209">
        <v>6383</v>
      </c>
      <c r="L259" s="209"/>
      <c r="M259" s="209">
        <v>11675</v>
      </c>
    </row>
    <row r="260" spans="2:13" ht="21.75" customHeight="1">
      <c r="B260" s="167"/>
      <c r="C260" s="166" t="s">
        <v>174</v>
      </c>
      <c r="G260" s="209">
        <v>2656</v>
      </c>
      <c r="H260" s="209"/>
      <c r="I260" s="209">
        <v>2789</v>
      </c>
      <c r="J260" s="209"/>
      <c r="K260" s="209">
        <v>527</v>
      </c>
      <c r="L260" s="209"/>
      <c r="M260" s="209">
        <v>660</v>
      </c>
    </row>
    <row r="261" spans="2:13" ht="21.75" customHeight="1">
      <c r="B261" s="167"/>
      <c r="C261" s="166" t="s">
        <v>288</v>
      </c>
      <c r="G261" s="209">
        <v>56</v>
      </c>
      <c r="H261" s="209"/>
      <c r="I261" s="209">
        <v>109</v>
      </c>
      <c r="J261" s="209"/>
      <c r="K261" s="209">
        <v>56</v>
      </c>
      <c r="L261" s="209"/>
      <c r="M261" s="209">
        <v>109</v>
      </c>
    </row>
    <row r="262" spans="2:13" ht="21.75" customHeight="1">
      <c r="B262" s="167"/>
      <c r="C262" s="166" t="s">
        <v>71</v>
      </c>
      <c r="G262" s="209">
        <v>13474</v>
      </c>
      <c r="H262" s="209"/>
      <c r="I262" s="209">
        <v>30584</v>
      </c>
      <c r="J262" s="209"/>
      <c r="K262" s="209">
        <v>9645</v>
      </c>
      <c r="L262" s="209"/>
      <c r="M262" s="209">
        <v>20813</v>
      </c>
    </row>
    <row r="263" spans="4:13" ht="21.75" customHeight="1" thickBot="1">
      <c r="D263" s="166" t="s">
        <v>103</v>
      </c>
      <c r="G263" s="203">
        <f>SUM(G258:G262)</f>
        <v>27068</v>
      </c>
      <c r="H263" s="204"/>
      <c r="I263" s="203">
        <f>SUM(I258:I262)</f>
        <v>57665</v>
      </c>
      <c r="J263" s="204"/>
      <c r="K263" s="203">
        <f>SUM(K258:K262)</f>
        <v>19162</v>
      </c>
      <c r="L263" s="204"/>
      <c r="M263" s="203">
        <f>SUM(M258:M262)</f>
        <v>38334</v>
      </c>
    </row>
    <row r="264" ht="21.75" customHeight="1" thickTop="1"/>
    <row r="269" ht="21.75" customHeight="1">
      <c r="M269" s="184"/>
    </row>
    <row r="272" ht="21.75" customHeight="1">
      <c r="M272" s="184" t="s">
        <v>397</v>
      </c>
    </row>
  </sheetData>
  <mergeCells count="4">
    <mergeCell ref="E122:M122"/>
    <mergeCell ref="E138:M138"/>
    <mergeCell ref="E158:M158"/>
    <mergeCell ref="E174:M174"/>
  </mergeCells>
  <printOptions/>
  <pageMargins left="0.8661417322834646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Pitisevi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Compag</dc:creator>
  <cp:keywords/>
  <dc:description/>
  <cp:lastModifiedBy>west virginia</cp:lastModifiedBy>
  <cp:lastPrinted>2004-08-10T12:30:07Z</cp:lastPrinted>
  <dcterms:created xsi:type="dcterms:W3CDTF">2004-04-29T08:11:59Z</dcterms:created>
  <dcterms:modified xsi:type="dcterms:W3CDTF">2004-08-13T02:51:02Z</dcterms:modified>
  <cp:category/>
  <cp:version/>
  <cp:contentType/>
  <cp:contentStatus/>
</cp:coreProperties>
</file>