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8700" activeTab="2"/>
  </bookViews>
  <sheets>
    <sheet name="NOTE1-9" sheetId="1" r:id="rId1"/>
    <sheet name="NOTE10" sheetId="2" r:id="rId2"/>
    <sheet name="Note11-16" sheetId="3" r:id="rId3"/>
    <sheet name="NOTE 17" sheetId="4" r:id="rId4"/>
    <sheet name="NOTE18-20" sheetId="5" r:id="rId5"/>
    <sheet name="NOTE21" sheetId="6" r:id="rId6"/>
    <sheet name="NOTE 22-24" sheetId="7" r:id="rId7"/>
  </sheets>
  <definedNames/>
  <calcPr fullCalcOnLoad="1"/>
</workbook>
</file>

<file path=xl/sharedStrings.xml><?xml version="1.0" encoding="utf-8"?>
<sst xmlns="http://schemas.openxmlformats.org/spreadsheetml/2006/main" count="766" uniqueCount="652">
  <si>
    <t>Property, plant and equipment consist of :-</t>
  </si>
  <si>
    <t>Unit : Baht</t>
  </si>
  <si>
    <t>Asset which carried at reappraised value</t>
  </si>
  <si>
    <t>Asset which carried at cost</t>
  </si>
  <si>
    <t xml:space="preserve">Machinery </t>
  </si>
  <si>
    <t xml:space="preserve">Asset under </t>
  </si>
  <si>
    <t>and</t>
  </si>
  <si>
    <t xml:space="preserve">Installation and </t>
  </si>
  <si>
    <t>Furniture</t>
  </si>
  <si>
    <t>Land</t>
  </si>
  <si>
    <t>Building</t>
  </si>
  <si>
    <t>equipment</t>
  </si>
  <si>
    <t>construction</t>
  </si>
  <si>
    <t>Equipment</t>
  </si>
  <si>
    <t>and fixture</t>
  </si>
  <si>
    <t xml:space="preserve">Installation </t>
  </si>
  <si>
    <t>Cost/Reappraised value:</t>
  </si>
  <si>
    <t>31 December 2003</t>
  </si>
  <si>
    <t>Acquisitions</t>
  </si>
  <si>
    <t>Transferred in (out)</t>
  </si>
  <si>
    <t>Disposal</t>
  </si>
  <si>
    <t>31 December 2004</t>
  </si>
  <si>
    <t>Accumulated Depreciation:</t>
  </si>
  <si>
    <t>Depreciation for the year</t>
  </si>
  <si>
    <t>Depreciation for disposal</t>
  </si>
  <si>
    <t>Allowance for impairment of fixed assets:</t>
  </si>
  <si>
    <t>Net book value:</t>
  </si>
  <si>
    <t>Depreciation charged to statements of income :</t>
  </si>
  <si>
    <t>year 2003</t>
  </si>
  <si>
    <t>year 2004</t>
  </si>
  <si>
    <t>Net book value (presented at cost):</t>
  </si>
  <si>
    <t>Page 17 of 30</t>
  </si>
  <si>
    <t xml:space="preserve">During  the  year  of  2004  and 2003 a part of  depreciation  amounting  to Baht 16,776,890 and Baht 18,925,901 has been charged to cost of production and the remaining part of Baht 82,781,094 </t>
  </si>
  <si>
    <t>and Baht 96,325,034  has been charged to selling and administrative expenses.</t>
  </si>
  <si>
    <t xml:space="preserve">As  at  December  31, 2004  and  2003, certain  machinery,  equipment and  vehicle  items of  the Company have been fully depreciated  but are still useful.      The original cost,before deducting  </t>
  </si>
  <si>
    <t>accumulated  depreciation, of those assets amounted to Baht 220 million and Baht 209 million respectively.</t>
  </si>
  <si>
    <t>The Company  has mortgaged  land and buildings   thereon and pledged most of their machinery with financial institutions to secure credit facilities granted by those financial institutions.</t>
  </si>
  <si>
    <t xml:space="preserve">During  2004  the  Company  has  reclassified  the  assets  not in use of Baht 312,874,001 million to Fixed assets not in used and foreclosed account by the net value appraised by an independent </t>
  </si>
  <si>
    <t>appraiser.</t>
  </si>
  <si>
    <t xml:space="preserve">As  stipulated  in  the  rehabilitation  plan, the  Company will transfer the secondary assets as the collateral assets to creditors within the term in rehabilitation plan of the Company.      The carrying </t>
  </si>
  <si>
    <t>amount of such assets presented by the reappraised value.</t>
  </si>
  <si>
    <t xml:space="preserve">During 2003, the Company engaged two independent professional appraiser to reappraise its property, plant and eguipment which the Company chose to apply the revalued amount appraised by one </t>
  </si>
  <si>
    <t>of the abovementioned appaisers by using the Open Market Value Approach .</t>
  </si>
  <si>
    <t>The Company  has  therefore  adjusted the net book value of fixed assets to be equal to the appraised value, by adjusting the decrease in the carrying value of buildings and machinery in additional</t>
  </si>
  <si>
    <t>amounting  to  Baht  493  million  and  the  increase  in  the  carrying  value  of  land amounting to Baht 12 million. The resultant increase in the carrying values of assets which had been revalued before</t>
  </si>
  <si>
    <t>have been  recorded  as  the  reversal  of loss on impairment of assets to the extent that the increase does not exceed the decrease in value previously recorded as an expense in respect of the same</t>
  </si>
  <si>
    <t>asset  in  a  prior  period.        The  Company  recognised  decreases  in the carrying value of assets as a result of the reappraisal of assets under the caption of "Loss on impairment of assets" in the</t>
  </si>
  <si>
    <t>statement of income.</t>
  </si>
  <si>
    <t>Page 18 of 30</t>
  </si>
  <si>
    <t>11.</t>
  </si>
  <si>
    <t>FIXED ASSETS NOT IN USED AND FORECLOSED, NET</t>
  </si>
  <si>
    <t xml:space="preserve">During the year 2003, the subsidiary hired an independent appraisal company to reappraise the value of  the </t>
  </si>
  <si>
    <t xml:space="preserve">properties foreclosed.  The subsidiary has therefore adjusted the net book value of the assets to be equal to the </t>
  </si>
  <si>
    <t xml:space="preserve">appraised  valued, by adjusting  the  decrease  in  the carrying  value  of  the properties foreclosed in additional  </t>
  </si>
  <si>
    <t xml:space="preserve">amounting  to Baht 134 million.     The subsidiary recognised the decrease in the carrying value of assets under  </t>
  </si>
  <si>
    <t>the caption of "Loss on impairment of assets" in the consolidated statement of income.</t>
  </si>
  <si>
    <t>12.</t>
  </si>
  <si>
    <t>OVERDRAFTS AND SHORT-TERM LOANS FROM FINANCIAL INSTITUTIONS</t>
  </si>
  <si>
    <t>Overdrafts and short-term loans from financial institutions consist of :</t>
  </si>
  <si>
    <t xml:space="preserve">Overdrafts </t>
  </si>
  <si>
    <t>Short-term loans</t>
  </si>
  <si>
    <t xml:space="preserve">As at December 31, 2004 and 2003, the Company has drawn down approximately under the credit facilities   </t>
  </si>
  <si>
    <t xml:space="preserve">from  financial  institutions as part  of  its  rehabilitation plan, on which interest is charged on  which interest  is </t>
  </si>
  <si>
    <t>charged at  rates  of   5.125 - 6.25  percent  per  annum  and  4.19 - 6.25  percent  per annum respectively.</t>
  </si>
  <si>
    <t xml:space="preserve">The Company’s overdrafts and  short-term  loans from  financial  institutions  have  been  secured  by  the    </t>
  </si>
  <si>
    <t>mortgage of the Company's assets, the Company's directors and a related company.</t>
  </si>
  <si>
    <t>13.</t>
  </si>
  <si>
    <t>LIABILITIES UNDER REHABILITATION PLAN</t>
  </si>
  <si>
    <t xml:space="preserve">On July 14,  2004,  the  Creditors'  Committee  and  the Company’s  rehabilitation  administrator  passed a </t>
  </si>
  <si>
    <t xml:space="preserve">resolution approving that  the  rehabilitation  plan  be  amended  for a  third time, to bring  it in line with actual </t>
  </si>
  <si>
    <t xml:space="preserve">financial  projections  and enable its success.      On July 23, 2004, the Court has approved such amendment.   </t>
  </si>
  <si>
    <t>Page 19 of 30</t>
  </si>
  <si>
    <t>The significant changes under the  third  rehabilitation plan are as follows:-</t>
  </si>
  <si>
    <t>The debts allcoation</t>
  </si>
  <si>
    <t>December 31,</t>
  </si>
  <si>
    <t>July 23,</t>
  </si>
  <si>
    <t xml:space="preserve">Debt  type A - is  to be  repaid  from the cash received from </t>
  </si>
  <si>
    <t xml:space="preserve">the  disposal  of  the secondary assets of the Company, or </t>
  </si>
  <si>
    <t xml:space="preserve">their transfer mortgages,  within 10 years from the date  the  </t>
  </si>
  <si>
    <t xml:space="preserve">court  accepted  to  the  plan.     No  interest  is charged on </t>
  </si>
  <si>
    <t>this debt.</t>
  </si>
  <si>
    <t xml:space="preserve">Debt  type  B  includes  conversion of debt to equity of Baht </t>
  </si>
  <si>
    <t xml:space="preserve">1,575.- million  and  the  new  principle of Baht 800 million to </t>
  </si>
  <si>
    <t xml:space="preserve">be  repaid  on  an  installment  basis  within  10  years  from </t>
  </si>
  <si>
    <t>2006 to 2014.</t>
  </si>
  <si>
    <t>Principal</t>
  </si>
  <si>
    <t>Accrued  interest  expenses defered for future settlement</t>
  </si>
  <si>
    <t xml:space="preserve">Interest  is  to be charged at MLR calculated by the average </t>
  </si>
  <si>
    <t xml:space="preserve">rate of  3 major financial instution creditors. Interest incurred  </t>
  </si>
  <si>
    <t xml:space="preserve">during  the  year  2004 and  2005  the Company shall pay at  </t>
  </si>
  <si>
    <t xml:space="preserve">the rate of 2% and 3% per annum.      The variance between </t>
  </si>
  <si>
    <t xml:space="preserve">interest rates of MLR and 2% to 3% shall be deferred  to the  </t>
  </si>
  <si>
    <t xml:space="preserve">tenth year commencing from the date the Cout approved the </t>
  </si>
  <si>
    <t>third amendment proposal.</t>
  </si>
  <si>
    <t>Debt type C  shall be forgiven.</t>
  </si>
  <si>
    <t xml:space="preserve">Debt  to  group of  trade  creditors,  financial  advisors, legal </t>
  </si>
  <si>
    <t xml:space="preserve">consultants, creditors under commitments, and restructuring </t>
  </si>
  <si>
    <t xml:space="preserve">creditors   which   is  to  be  repaid  under   the   Company's </t>
  </si>
  <si>
    <t>operating budget.  No interest is charged on this debt.</t>
  </si>
  <si>
    <t>Add</t>
  </si>
  <si>
    <t>Accrued interest expenses to be realised in the future</t>
  </si>
  <si>
    <t>(Less)</t>
  </si>
  <si>
    <t>Current portion of liabilities under rehabilitaion plan</t>
  </si>
  <si>
    <t>Liabilities under rehabilitation plan - net of current portion</t>
  </si>
  <si>
    <t xml:space="preserve">Liabilities  under   the  Company's   rehabilitation  plan  have  been  secured  by  the  mortgage  of   the     </t>
  </si>
  <si>
    <t xml:space="preserve">Company's  assets  in  accordance  with  the  original loan agreements.    This includes the mortgage of the </t>
  </si>
  <si>
    <t xml:space="preserve">Company's  land  and  buildings  thereon,  and the pledge its machinery and certain inventory.     Under the </t>
  </si>
  <si>
    <t xml:space="preserve">rehabilitation  plan, if  the Company is unable to comply with the debt restructuring conditions stipulated, the </t>
  </si>
  <si>
    <t>Company will be held  to have defaulted and all debts  demanded at call  on July 23, 2004 .</t>
  </si>
  <si>
    <t>Page 20 of 30</t>
  </si>
  <si>
    <t>Capital Restructuring</t>
  </si>
  <si>
    <t xml:space="preserve">  -</t>
  </si>
  <si>
    <t>The third decrease in registered shared</t>
  </si>
  <si>
    <t xml:space="preserve">On  the  approval  of  the  third  amendment  to  the  rehabilitation  plan  by  the  Court,  the   plan </t>
  </si>
  <si>
    <t xml:space="preserve">administrator  shall  proceed  to  decrease  the Company's shares  from 15,833,333 shares  to  34,166,667 </t>
  </si>
  <si>
    <t>shares to facilitate common the conversion of convertible debenture #2</t>
  </si>
  <si>
    <t>The second increase in registered shares</t>
  </si>
  <si>
    <t xml:space="preserve">Subsequent  to  the  third  decrease  in  registered  shares, the plan administrator shall proceed to  </t>
  </si>
  <si>
    <t>increase the Company's registered shares to be applicable for the following events:-</t>
  </si>
  <si>
    <t xml:space="preserve">1.  Conversion  of  Debt  type  B  of  Baht 1,575,000,000.-  by  issuing  common  shares not </t>
  </si>
  <si>
    <t xml:space="preserve">     less than 157,500,000 shares of Baht 10.- each.</t>
  </si>
  <si>
    <t xml:space="preserve">2.  Conversion  of  remaining convertible  debenture  #1 into 128,987,931 common shares of  </t>
  </si>
  <si>
    <t xml:space="preserve">     Baht 10.- each.</t>
  </si>
  <si>
    <t xml:space="preserve">3.  Conversion  of  convertible  debenture  #2  into 17,083,333  common shares of Baht 10.- </t>
  </si>
  <si>
    <t xml:space="preserve">     each.</t>
  </si>
  <si>
    <t>The forth decrease in registered shares</t>
  </si>
  <si>
    <t xml:space="preserve">Subsequent  to  the  increase  in  registered and paid-up share capital, the plan administrator shall </t>
  </si>
  <si>
    <t xml:space="preserve">proceed  to decrease the registered capital of Baht 3,416,666,670.-  to Baht 341,666,667.-  by reduce it par </t>
  </si>
  <si>
    <t>value from Baht 10.-  to Baht 1.-</t>
  </si>
  <si>
    <t>The third increase in registered shares</t>
  </si>
  <si>
    <t xml:space="preserve">Following to  the  forth  decrease  in  registered  shares,  the  Company  shall  increase  it's share </t>
  </si>
  <si>
    <t xml:space="preserve">capital not  less  than  Baht  41,463,276.- by issuing 41,463,276.-  common shares of Baht 1.- each for the </t>
  </si>
  <si>
    <t xml:space="preserve">exercise of warrant issued to the  Company's  management and staff under ESOP of 17,083,333 units and </t>
  </si>
  <si>
    <t>for the exercise of warrants issued to minority shareholders of 24,379,943 units.</t>
  </si>
  <si>
    <t>Implemented  some  parts  of the  rehabilitation  plan</t>
  </si>
  <si>
    <t xml:space="preserve">In during the year 2004 the Company implemented some parts of the rehabilitation plan as </t>
  </si>
  <si>
    <t>follow.-</t>
  </si>
  <si>
    <t>Decrease  in  the  third  registered  shared  and increase in the second registered shared. (Please</t>
  </si>
  <si>
    <t>see Note 15.)</t>
  </si>
  <si>
    <t xml:space="preserve">Conversion  of  Debt  type  B of  Baht 1,575,000,000.-  by issuing  common  shares  not  less than </t>
  </si>
  <si>
    <t>157,500,000 shares of Baht 10.- each.(Pleases see Note 15.)</t>
  </si>
  <si>
    <t xml:space="preserve">Repay  the  interest  amounting to Baht 51.95 million  and  accrued  interest  expenses defered for </t>
  </si>
  <si>
    <t>future settlement  amounting to Baht 64.41 million.</t>
  </si>
  <si>
    <t xml:space="preserve">Forgiven the totaling debt type C  </t>
  </si>
  <si>
    <t>Recognize the gain from rehabilitation amounting to Baht 6,064.62 million.</t>
  </si>
  <si>
    <t>Page 21 of 30</t>
  </si>
  <si>
    <t>14.</t>
  </si>
  <si>
    <t>CONVERTIBLE DEBENTURE AND CONVERTIBLE DEBENTURE - EQUITY COMPONENT</t>
  </si>
  <si>
    <t xml:space="preserve">On July 14, 2004,  the  Creditors'  Committee  and the Company’s rehabilitation administrator passed a  </t>
  </si>
  <si>
    <t xml:space="preserve">resolution  approving  that  the rehabilitation  plan be amended for a third time, to bring it in line with actual </t>
  </si>
  <si>
    <t xml:space="preserve">financial  projections  and enable its success. On July 23, 2004, the Court has approved such amendment.   </t>
  </si>
  <si>
    <t>Convertible debenture non security  # 1</t>
  </si>
  <si>
    <t xml:space="preserve">     -</t>
  </si>
  <si>
    <t xml:space="preserve">Converts  Debenture  # 2 to 128,987,931  ordinary  shares after converts some of Debt type </t>
  </si>
  <si>
    <t>B to  capital to be through in year 2004 .</t>
  </si>
  <si>
    <t>Convertible debenture non security  # 2</t>
  </si>
  <si>
    <t xml:space="preserve">the  Company's  rehabilitation  administrator  converts  debenture  non  secureity   # 2  to  ordinary </t>
  </si>
  <si>
    <t>shares by totally not over 34,166,667 shares, by the conditions are follow.-</t>
  </si>
  <si>
    <t xml:space="preserve">Converts  Debenture  # 2 to 17,083,333.- ordinary  shares  after converts some of Debt type  </t>
  </si>
  <si>
    <t>B to capital and converts Debenture # 2 to be through in year 2004.</t>
  </si>
  <si>
    <t xml:space="preserve">Converts  Debenture   # 2  to 17,083,334  ordinary   shares   after  the  Company  paid  the  </t>
  </si>
  <si>
    <t>principal of Debt type Bare not less than 200 million baht to be through.</t>
  </si>
  <si>
    <t>In during  of 2004 , the company Implemented some parts of the rehabilitation plan as follows:-</t>
  </si>
  <si>
    <t>Converts Debenture # 1 to ordinary shares of 128,987,931 shares with a par value of 10.-</t>
  </si>
  <si>
    <t>Converts Debenture # 2 to ordinary shares of 17,083,333 shares with a par value of 10.-</t>
  </si>
  <si>
    <t>15.</t>
  </si>
  <si>
    <t>SHARE CAPITAL AND PREMIUM (DISCOUNT) ON SHARE CAPITAL</t>
  </si>
  <si>
    <t xml:space="preserve">In  during  the  third  period of 2004 , the  Company's  rehabilitation  administrator approved to decrease </t>
  </si>
  <si>
    <t xml:space="preserve">15,833,333  common  shares  with a par value of 10.- baht per share are amounting to Baht 158,333,330.- , </t>
  </si>
  <si>
    <t xml:space="preserve">which  have  not been  offered.    The Company registered the decreased share capital with the Ministry of   </t>
  </si>
  <si>
    <t xml:space="preserve">Commerce  on  August 20, 2004.    And the Company's rehabilitation administrator approved to the second </t>
  </si>
  <si>
    <t xml:space="preserve">increase  regristered  shares  capital  which  have  not  been  offered  with  the  Ministry  of  Commerce on </t>
  </si>
  <si>
    <t>August 23, 2004.</t>
  </si>
  <si>
    <t>the Ministry of Commerce on November 19, 2004. In addition, the Company's rehabilitation administrator has</t>
  </si>
  <si>
    <t>approved to increase the third registered share capital of 41,436,276 common shares of Baht 1.- each. The</t>
  </si>
  <si>
    <t>Company registered  shares capital  with   the Ministry of Commerce on November 23, 2004.</t>
  </si>
  <si>
    <t xml:space="preserve">In  during  the third period of 2004 , the Company's  rehabilitation administrator approved to converts the  </t>
  </si>
  <si>
    <t xml:space="preserve">Debt  type B in rehabilitation plan to ordinary shares as 10 baht per 1 ordinary share of 157,500,000 shares </t>
  </si>
  <si>
    <t xml:space="preserve">with a par value of 10.- baht per share are amounting to Baht 1,575,000,000.- which in present fair  value of  </t>
  </si>
  <si>
    <t xml:space="preserve">the  Company's  ordinary shares have the price at 0.22 baht per share, results to increase Capital  discount </t>
  </si>
  <si>
    <t xml:space="preserve">share  amounting  to  Baht 1,540,350,000.- the  Fair  value  of  its  calculated  from  evaluate  value of  the   </t>
  </si>
  <si>
    <t xml:space="preserve">Company  by  the  Discount  Free  Cash  Flow  to  Shareholder  Approach  from  the  Company's  financial </t>
  </si>
  <si>
    <t>consultant.</t>
  </si>
  <si>
    <t>Page 22 of 30</t>
  </si>
  <si>
    <t>The Company registered the conversion of shares with the Ministry of Commerce on September 1, 2004.</t>
  </si>
  <si>
    <t xml:space="preserve">In  during  October  15,  2004  to  October  22, 2004  and  November 1,  2004,  the  totally  of  Convetible </t>
  </si>
  <si>
    <t>debentures  payables # 1 amounting 128,987,931 units  and  Convertible debentures payables # 2 amounting</t>
  </si>
  <si>
    <t xml:space="preserve">17,083,333  units  the  totally 146,071,264  units  confirm  to  use right to converts as convertible debenture 1 </t>
  </si>
  <si>
    <t xml:space="preserve">unit  per 1 ordinary  share  with  a par  value of  10.- baht  per  share,  which  in  present  fair  value  of  the    </t>
  </si>
  <si>
    <t xml:space="preserve">Company's  ordinary  shares  have the price at 0.22 baht per share,results to increase Capital discount share </t>
  </si>
  <si>
    <t xml:space="preserve">amounting  to  Baht 1,428,576,961.92 the Fair value of its calculated from evaluate value of the Company by  </t>
  </si>
  <si>
    <t xml:space="preserve">the Discount Free  Cash  Flow  to  Shareholder Approach from    the  Company's   financial  consultant  the     </t>
  </si>
  <si>
    <t>Company registered the  conversion of  shares  with   the Ministry of Commerce on November 1, 2004.</t>
  </si>
  <si>
    <t xml:space="preserve">During  the  fourth  quarter of  2004, the Company's rehabilitation administrator has arranged to decrease </t>
  </si>
  <si>
    <t xml:space="preserve">its share capital for the forth time amounting  to Baht  3,416,666,670.- to  Baht 341,666,667.- and decrease its </t>
  </si>
  <si>
    <t xml:space="preserve">issued and paid-up share capital amounting to Baht  3,245,833,330.-  to  Baht 324,583,333.- by the decrease </t>
  </si>
  <si>
    <t xml:space="preserve">its par value from Baht 10.- to Baht 1.- . The decrease of share capital and its par value were registered  with </t>
  </si>
  <si>
    <t>16.</t>
  </si>
  <si>
    <t>INCOME TAX</t>
  </si>
  <si>
    <t xml:space="preserve">Income tax  for  the  year  is  calculated  from  the  profit  for  the  year added  back  by  non deductible    </t>
  </si>
  <si>
    <t>expenses multiplied by the incom tax rate stipulated by the Revenue Coded.</t>
  </si>
  <si>
    <t>Page 23 of 30</t>
  </si>
  <si>
    <t>17.</t>
  </si>
  <si>
    <t xml:space="preserve">RECONCILE DILUTED EARNINGS (LOSS) PER SHARE </t>
  </si>
  <si>
    <t>For the year ended 31 December</t>
  </si>
  <si>
    <t>Net profit (loss)      (Million baht)</t>
  </si>
  <si>
    <t>Weighted average number of shares</t>
  </si>
  <si>
    <t>Net profit (loss)      (Baht)</t>
  </si>
  <si>
    <t xml:space="preserve"> (Million shares) </t>
  </si>
  <si>
    <t xml:space="preserve">before </t>
  </si>
  <si>
    <t>after</t>
  </si>
  <si>
    <t>extra-ordinary item</t>
  </si>
  <si>
    <t>BASIC EARNINGS (LOSS) PER SHARE</t>
  </si>
  <si>
    <t>Net profit (loss) for the period</t>
  </si>
  <si>
    <t>Ordinary shareholder</t>
  </si>
  <si>
    <t>Effect of dilute potential ordinary shares</t>
  </si>
  <si>
    <t xml:space="preserve">In year  2004 : Convertible debentures </t>
  </si>
  <si>
    <t>17,083,333 units</t>
  </si>
  <si>
    <t xml:space="preserve">In year  2003 : Convertible debentures </t>
  </si>
  <si>
    <t>178,987,931 units</t>
  </si>
  <si>
    <t>Dilluted earning per share</t>
  </si>
  <si>
    <t>of ordinary shareholders assuming</t>
  </si>
  <si>
    <t>the conversion of dilutive potential</t>
  </si>
  <si>
    <t>ordinary shares</t>
  </si>
  <si>
    <t>Page 24 of 30</t>
  </si>
  <si>
    <t>Page 23 of 26</t>
  </si>
  <si>
    <t>18.</t>
  </si>
  <si>
    <t>COMMITMENT AND CONTINGENT LIABILITIES</t>
  </si>
  <si>
    <t>Commitment and contingent liabilities as at December 31, 2004 and 2003 are as follows:-</t>
  </si>
  <si>
    <t>18.1</t>
  </si>
  <si>
    <t>Bank Guarantee</t>
  </si>
  <si>
    <t xml:space="preserve">As at December  31,  2004  and  2003,  there  were   outstanding  bank  guaantees  of  approximately </t>
  </si>
  <si>
    <t xml:space="preserve">Baht 2.6 million  issued by banks on behalf of  the Company in respect  of  certain performance bonds as required </t>
  </si>
  <si>
    <t>in the normal course of business of the Company</t>
  </si>
  <si>
    <t>18.2</t>
  </si>
  <si>
    <t>Lease and Service Commitment</t>
  </si>
  <si>
    <t xml:space="preserve">As at  December 31, 2004 and 2003,  there  were  outstanding  commitments  in respect of rental and  </t>
  </si>
  <si>
    <t>service agreementsamounting to Baht 4.3 million and Baht 4.9 million respectively.</t>
  </si>
  <si>
    <t>18.3</t>
  </si>
  <si>
    <t>Letter of Credit (non-used)</t>
  </si>
  <si>
    <t xml:space="preserve">As at December  31, 2004  the  company has  non  used  Letter  of  Credit  amount  to $ 0.72 million </t>
  </si>
  <si>
    <t>18.4</t>
  </si>
  <si>
    <t>Import Tax Privileges</t>
  </si>
  <si>
    <t xml:space="preserve">As  at  December  31,2004 and 2003, the company  has  contingent  liabilities  tatalling approximately </t>
  </si>
  <si>
    <t xml:space="preserve">Baht  134  million  related  to  import  tax  exemption  privileges  for  machinery  under  its  investment promotion </t>
  </si>
  <si>
    <t xml:space="preserve">certificate.    If  the  Company  is  unable  to  comply with the conditions of debt restructuring stipulated under the </t>
  </si>
  <si>
    <t>rehabilitation plan, this would constitute a breach of the conditions of investment promotion.</t>
  </si>
  <si>
    <t>19.</t>
  </si>
  <si>
    <t>LITIGATION</t>
  </si>
  <si>
    <t xml:space="preserve">The Company has been sued by a number of acounts payable and financial institutions under suits seeking   </t>
  </si>
  <si>
    <t xml:space="preserve">repaymentof  debt and  bankruptcy  suits.   However,  at  present,  suchlitigation is suspeded as the Company is </t>
  </si>
  <si>
    <t>undergoing rehabilitation.</t>
  </si>
  <si>
    <t xml:space="preserve">The Company provided  guarantees  for  liabilities of the subsidiary amounting to Bah 50 million, which was </t>
  </si>
  <si>
    <t xml:space="preserve">disposed in  the  end  of  the current year, to the financial institution creditors.     The above obligations were not </t>
  </si>
  <si>
    <t xml:space="preserve">included  in indebtedness under  rehabilitation  plan of the Company.   The creditors have sued the Company as  </t>
  </si>
  <si>
    <t xml:space="preserve">guarantor  of  tis  subsidiary and  the court  has  orderd  the  suits  suspended since the Company is undergoing </t>
  </si>
  <si>
    <t xml:space="preserve">business rehabilitation.   If   the Company  is  unable  to implement the rehabilitation plan, these lawsuits will be </t>
  </si>
  <si>
    <t xml:space="preserve">reactivated  and  the Company will  have  debt  obligations  eual  to  the  amounts  guaranteed   and   additional </t>
  </si>
  <si>
    <t>interest.</t>
  </si>
  <si>
    <t>Page 25 of 30</t>
  </si>
  <si>
    <t>20.</t>
  </si>
  <si>
    <t>PROMOTIONAL PRIVILEGES</t>
  </si>
  <si>
    <t xml:space="preserve">The  Company  has  been  granted  promotional  privileges by the Board of  Invesment  for  the  activity of </t>
  </si>
  <si>
    <t xml:space="preserve">manufacturing  of   Stainless  Steel  Sheet,  Stainless  Steel  Pipe  and  Stainless  Steel  Equipment  under  the </t>
  </si>
  <si>
    <t xml:space="preserve">Investment  Promotion  Act.  (B.E. 2520).  Subject  to  certain  imposed conditions,the tax privileges include  the </t>
  </si>
  <si>
    <t>following:-</t>
  </si>
  <si>
    <t xml:space="preserve">Exemption  of  corporate  income  tax on profit from the promoted activities for a year of eight years </t>
  </si>
  <si>
    <t>commencing as from the date of earning operating income or from the privilege date.</t>
  </si>
  <si>
    <t xml:space="preserve">Corporate  income  tax reduction on the net profit from promoted activities at the rate of fifty percent </t>
  </si>
  <si>
    <t>of normal rate for a year of five years after expir year of corporate income tax exemption</t>
  </si>
  <si>
    <t>Revenues of the Company are divided into promoted and non-promoted revenues as follows:-</t>
  </si>
  <si>
    <t>Unit : Million Baht</t>
  </si>
  <si>
    <t xml:space="preserve">promoted </t>
  </si>
  <si>
    <t>non-promoted</t>
  </si>
  <si>
    <t>activities</t>
  </si>
  <si>
    <t>Sales</t>
  </si>
  <si>
    <t>Domestic</t>
  </si>
  <si>
    <t>Export</t>
  </si>
  <si>
    <t>Other income</t>
  </si>
  <si>
    <t>Total  revenues</t>
  </si>
  <si>
    <t>Page 26 of 30</t>
  </si>
  <si>
    <t>21.</t>
  </si>
  <si>
    <t>FINANCIAL INFORMATION BY SEGMENT</t>
  </si>
  <si>
    <t xml:space="preserve">The  financial  information  by  segment of manufacture and sales of stainless steel products and sales of  copper    </t>
  </si>
  <si>
    <t xml:space="preserve">and  bronze  products  and  by  geographic  segment  in Thailand of the Company, as at December 31, 2004 and 2003   </t>
  </si>
  <si>
    <t>and for  the  year  ended  December 31, 2004  and  2003 are as follows :-</t>
  </si>
  <si>
    <t>Consolidated financial statements for the year ended December  31, 2003 .-</t>
  </si>
  <si>
    <t>Manufacture and</t>
  </si>
  <si>
    <t>Sale of</t>
  </si>
  <si>
    <t>sales of stainless</t>
  </si>
  <si>
    <t>other products</t>
  </si>
  <si>
    <t>steel products</t>
  </si>
  <si>
    <t>Elimination</t>
  </si>
  <si>
    <t>Revenue</t>
  </si>
  <si>
    <t xml:space="preserve">  - Domestic</t>
  </si>
  <si>
    <t xml:space="preserve">  - Export</t>
  </si>
  <si>
    <t>Total revenues</t>
  </si>
  <si>
    <t>Cost of sales</t>
  </si>
  <si>
    <t>Operating gain</t>
  </si>
  <si>
    <t>Reversal of allowance for loss on investment of subsidiary</t>
  </si>
  <si>
    <t>Reversal of loss on impairment of assets</t>
  </si>
  <si>
    <t>other income</t>
  </si>
  <si>
    <t>Expense</t>
  </si>
  <si>
    <t>Allowance for obsolete inventories</t>
  </si>
  <si>
    <t>Loss from impairment of assets</t>
  </si>
  <si>
    <t>Net loss</t>
  </si>
  <si>
    <t>Page 27 of 30</t>
  </si>
  <si>
    <t>The Company only financial statements for the years ended December 31,.-</t>
  </si>
  <si>
    <t>Share of loss from investment accounted for under equity method</t>
  </si>
  <si>
    <t>Gain from Rehabilitation plan</t>
  </si>
  <si>
    <t>Unit : miilion baht</t>
  </si>
  <si>
    <t>Assets</t>
  </si>
  <si>
    <t xml:space="preserve"> - Inventories, net</t>
  </si>
  <si>
    <t xml:space="preserve"> - Property,plant and equipment, net</t>
  </si>
  <si>
    <t xml:space="preserve"> - Others</t>
  </si>
  <si>
    <t>Page 28 of 30</t>
  </si>
  <si>
    <t>22.</t>
  </si>
  <si>
    <t>FINANCIAL INSTRUMENTS</t>
  </si>
  <si>
    <t>Financial risk management and policies</t>
  </si>
  <si>
    <t xml:space="preserve">The  Company  is  exposed  to  risks from changes in market interest rates and in currency exchange rates, </t>
  </si>
  <si>
    <t xml:space="preserve">and from nonperformance of contractual obligations by countterparties. The Company uses derivative </t>
  </si>
  <si>
    <t xml:space="preserve">Interest rate risk </t>
  </si>
  <si>
    <t xml:space="preserve">The  interest rate risk that future movements in market interest rates will affect the results of operations and </t>
  </si>
  <si>
    <t>its cash flows.</t>
  </si>
  <si>
    <t xml:space="preserve">The Company 's  exposure  to  interest  rate  risk  relates primarily to its deposits with banks,overdrafts and </t>
  </si>
  <si>
    <t xml:space="preserve">short-term loans from financial institutions, and a part of liabilities under rehabilitation plan. The Company does not </t>
  </si>
  <si>
    <t>use derivative financial instruments to hedge such risk.</t>
  </si>
  <si>
    <t>Foreign currency risk</t>
  </si>
  <si>
    <t xml:space="preserve">The  Company's  exposure  to  foreign  currency  risk  relates primarily to its trade payables  and receivable </t>
  </si>
  <si>
    <t xml:space="preserve">which are denominated in foreign currencies.      The Company utilises forward exchange contracts to hedge such </t>
  </si>
  <si>
    <t>risk.</t>
  </si>
  <si>
    <t>As at December 31,  2004,  there was no outstanding balance of forward exchange contract.</t>
  </si>
  <si>
    <t xml:space="preserve">Below is  the  summary  of  the  Company's   foreign  currency-denominated   assets  and  liabilities  as  at </t>
  </si>
  <si>
    <t>December, 2004  which were unhedged.  The majority of these assets and liabilities are repayable within one year.</t>
  </si>
  <si>
    <t>Foreign currency</t>
  </si>
  <si>
    <t>Liabilities</t>
  </si>
  <si>
    <t>USD</t>
  </si>
  <si>
    <t>AUD</t>
  </si>
  <si>
    <t>EUR</t>
  </si>
  <si>
    <t>Credit risk and liquidity risk</t>
  </si>
  <si>
    <t xml:space="preserve">Credit  risk  refers  to  the  risk  that  counterparty  will  default  in  its  contractual  obligations resulting in a </t>
  </si>
  <si>
    <t xml:space="preserve">financial loss to  the Company.     Liquidity risk arises from the possibility that customers may not be able to settle </t>
  </si>
  <si>
    <t xml:space="preserve">obligations  to  the  Company within the normal terms of trade. At present, the Company simultaneously manages </t>
  </si>
  <si>
    <t xml:space="preserve">its credit and liquidity risks.      For local sales, the company always assess the risks and choose only good credit  </t>
  </si>
  <si>
    <t xml:space="preserve">customers.  In addition, the risks are always limited within an approriate amount and in some cases required cash  </t>
  </si>
  <si>
    <t>deposits as a guarantee. As regards its exports, the Company also requests its</t>
  </si>
  <si>
    <t xml:space="preserve">Fair value </t>
  </si>
  <si>
    <t>Fair  value  is  defined  as  the amount at which the instrument could be exchanged in a current transaction</t>
  </si>
  <si>
    <t xml:space="preserve">between  knowledgeable  willing  parties  in  an  arm 's  length transaction.   Fair values are obtained from quoted </t>
  </si>
  <si>
    <t>market prices, discounted cash flow models or net  asset value as appropriate.</t>
  </si>
  <si>
    <t>The  following  methods  and  assumptions  are  used  to  estimate  the  fair value of each class of financial</t>
  </si>
  <si>
    <t>instruments.</t>
  </si>
  <si>
    <t xml:space="preserve">Cash on  hand  and  at  banks - the  carrying  values approximate  their  fair  values  due  to  the  relatively </t>
  </si>
  <si>
    <t>short-term maturity of these financial instruments.</t>
  </si>
  <si>
    <t>Page 29 of 30</t>
  </si>
  <si>
    <t xml:space="preserve">Trade accounts  and  notes  receivable - the  carrying value net of allowance for doubtful debts.  Overdrafts </t>
  </si>
  <si>
    <t xml:space="preserve">and short-term loans from financial institutions, trade accounts and notes payable - the carrying amounts of these </t>
  </si>
  <si>
    <t xml:space="preserve">financial  liabilities  approximate  their  fair  values  due  to  the  relatively  short-term  maturity  of these  financial </t>
  </si>
  <si>
    <t>Liabilities  under  rehabilitation  plan and  convertible debentures-the management believes that the carrying</t>
  </si>
  <si>
    <t xml:space="preserve">value  of  such  financial  liabilities  exceeds  their fair value because some of them are free of interest and some </t>
  </si>
  <si>
    <t>carry interest at rates lower than market rate. Their fair value has therefore not been determined.</t>
  </si>
  <si>
    <t>23.</t>
  </si>
  <si>
    <t>RECLASSIFICATION OF ACCOUNTS</t>
  </si>
  <si>
    <t xml:space="preserve">The Company has reclassified certain accounts in the Consolidated financial statements and the Company </t>
  </si>
  <si>
    <t xml:space="preserve">only for the  year ended December 31, 2003  to conform to the presentation  of  the  current  financial statements. </t>
  </si>
  <si>
    <t xml:space="preserve">This  reclassification  has  no  effects  on  net  loss  or  shareholders' equity previously reported. </t>
  </si>
  <si>
    <t>24.</t>
  </si>
  <si>
    <t>APPROVAL OF  FINANCIAL STATEMENTS</t>
  </si>
  <si>
    <t>These financial statements have been approved by the rehabilitation  plan   administrator of the company.</t>
  </si>
  <si>
    <t>Page 30 of 30</t>
  </si>
  <si>
    <r>
      <t>NOTES TO THE FINANCIAL STATEMENTS</t>
    </r>
    <r>
      <rPr>
        <sz val="15"/>
        <rFont val="Browallia New"/>
        <family val="2"/>
      </rPr>
      <t xml:space="preserve"> (Cont.) </t>
    </r>
  </si>
  <si>
    <r>
      <t>Less</t>
    </r>
    <r>
      <rPr>
        <sz val="15"/>
        <rFont val="Browallia New"/>
        <family val="2"/>
      </rPr>
      <t xml:space="preserve">  Allowance for doubtful accounts</t>
    </r>
  </si>
  <si>
    <r>
      <t>Less</t>
    </r>
    <r>
      <rPr>
        <sz val="15"/>
        <rFont val="Browallia New"/>
        <family val="2"/>
      </rPr>
      <t xml:space="preserve"> Allowance for obsolete inventories</t>
    </r>
  </si>
  <si>
    <r>
      <t>NOTES TO THE FINANCIAL STATEMENTS</t>
    </r>
    <r>
      <rPr>
        <sz val="15"/>
        <rFont val="Browallia New"/>
        <family val="2"/>
      </rPr>
      <t xml:space="preserve"> (Cont.) </t>
    </r>
  </si>
  <si>
    <t>THAI-GERMAN PRODUCTS PUBLIC COMPANY LIMITED AND ITS SUBSIDIARY COMPANY</t>
  </si>
  <si>
    <t>NOTES TO  FINANCIAL STATEMENTS</t>
  </si>
  <si>
    <t>DECEMBER 31, 2004 AND 2003</t>
  </si>
  <si>
    <t>1.</t>
  </si>
  <si>
    <t>GENERAL INFORMATION</t>
  </si>
  <si>
    <t xml:space="preserve">The Company  registered  the change of the status  of the Company to be a public limited  under the Limited    </t>
  </si>
  <si>
    <t xml:space="preserve">Public Company Act  with  the  Ministry of  Commerce  on  June  30,  1994 and  the  head  office is  located  at  99     </t>
  </si>
  <si>
    <t xml:space="preserve">Houypong-Nongbon Road, Houypong,  Amphur Muang,  Rayong, Thailand.   The Company main business activities  </t>
  </si>
  <si>
    <t>are product stainless pipe, stainless axle and stainless Equipment under tradmark by " TG-PRO "</t>
  </si>
  <si>
    <t xml:space="preserve">As at  December  31, 2004 and 2003, the  number of employees  of the Company are 433 persons and  442     </t>
  </si>
  <si>
    <t xml:space="preserve">persons   respectively  and  employee benefit costs are  74.98  million  baht  and  73.32 million  baht  respectively.  </t>
  </si>
  <si>
    <t>2.</t>
  </si>
  <si>
    <t xml:space="preserve">GOING CONCERN PROBLEM </t>
  </si>
  <si>
    <t xml:space="preserve">The Company  had consistently sustained significant operating losses and is operating below  full  production </t>
  </si>
  <si>
    <t xml:space="preserve">capacity. The Company had a significant capital deficit until the third quarter of 2004. To date, the Company's situation </t>
  </si>
  <si>
    <t xml:space="preserve">has recovered as it is able to implement significant steps of the rehabilitation plan  and is currently in the process of </t>
  </si>
  <si>
    <t xml:space="preserve">implementing the rest of  the plan  which  shall be complete in the future.   </t>
  </si>
  <si>
    <t>(Please see Note 13.)</t>
  </si>
  <si>
    <t xml:space="preserve">The Company is considered to be delisted from The Stock Exchange of Thailand.  </t>
  </si>
  <si>
    <t>3.</t>
  </si>
  <si>
    <t>BASIC OF CONSOLIDATION</t>
  </si>
  <si>
    <t>The  consolidated  financial  statements  include  the  financial  statements  for  the  year  ended  December</t>
  </si>
  <si>
    <t xml:space="preserve">31, 2003 of  Thai-German  Products Public  Company Limited (hereinafter called "the Company") and its subsidiary </t>
  </si>
  <si>
    <t xml:space="preserve">company, Siam  Stainless  Pipe  Fitting  Company  Limited, which registered and operates its business in Thailand. </t>
  </si>
  <si>
    <t xml:space="preserve">Its  operation  activities  is  sales  of  stainless,  copper  and bronze products.     The Company has purchased the </t>
  </si>
  <si>
    <t xml:space="preserve">subsidiary  company  on December 29, 1993 which percentage of shareholding of 99.99 percent.   The subsidiary's  </t>
  </si>
  <si>
    <t>registered address is on 45/4 Moo 9, Tambon Bang Woa, Amphur  Bang Pakong, Chachoengsao.</t>
  </si>
  <si>
    <t xml:space="preserve">At  the  end  of  2003,  the  Company  disposed  the  whole  of  its  investment in the ordinary shares of the </t>
  </si>
  <si>
    <t xml:space="preserve">subsidiary  to an  individual  as  discussed  in  Note 13,  the  Company  has  therefore  stopped  using  the  equity  </t>
  </si>
  <si>
    <t xml:space="preserve">accounting  method  of  its investment in the subsidiary and has excluded the balance sheet of the subsidiary from </t>
  </si>
  <si>
    <t xml:space="preserve">the consolidated  balance  sheet  at  the  end of 2003.   However, the consolidated earnings statement for the year </t>
  </si>
  <si>
    <t>2003 included the revenues and expenses of the subsidiary for the period as from</t>
  </si>
  <si>
    <t>Page 9 of 30</t>
  </si>
  <si>
    <t>January 1, 2003 to December 30, 2003 (the termination date of the Company's control over the subsidiary).</t>
  </si>
  <si>
    <t>The net assets value of such subsidiary were as follow:-</t>
  </si>
  <si>
    <t>Unit : Thousand Baht</t>
  </si>
  <si>
    <t>30 December</t>
  </si>
  <si>
    <t>2003</t>
  </si>
  <si>
    <t>Cash and deposits at financial institutions</t>
  </si>
  <si>
    <t>Trade accounts and notes receivable, net</t>
  </si>
  <si>
    <t>Amounts due from related company</t>
  </si>
  <si>
    <t>Inventories, net</t>
  </si>
  <si>
    <t>Other current assets</t>
  </si>
  <si>
    <t>Debts under rehabilition plan, net</t>
  </si>
  <si>
    <t>Buildings and equipment, net</t>
  </si>
  <si>
    <t>Properties foreclosed, net</t>
  </si>
  <si>
    <t>Other non-current assets</t>
  </si>
  <si>
    <t>Total assets</t>
  </si>
  <si>
    <t>Bank overdrafts and bank loans</t>
  </si>
  <si>
    <t>Loans from financial institutions</t>
  </si>
  <si>
    <t>Trade accounts and notes payable</t>
  </si>
  <si>
    <t>Accrued interest expenses</t>
  </si>
  <si>
    <t>Other current liabilities</t>
  </si>
  <si>
    <t>Total liabilities</t>
  </si>
  <si>
    <t>Net assets</t>
  </si>
  <si>
    <t>Outstanding  balances  between  the  Company  and  the  subsidiary  company,  intercompany  transactions,</t>
  </si>
  <si>
    <t xml:space="preserve">investment balance  in the Company's books and share capital of the subsidiary company and profit included in the </t>
  </si>
  <si>
    <t>end of year balance of inventories are eliminated from the consolidated financial statements.</t>
  </si>
  <si>
    <t xml:space="preserve">Revenues of  the  subsidiary  company  which are included in the consolidated statement of earnings for the </t>
  </si>
  <si>
    <t>year 2003 constitute 0.4 percent of the consolidated total.</t>
  </si>
  <si>
    <t>4.</t>
  </si>
  <si>
    <t>SUMMARY OF SIGNIFICANT ACCOUNTING POLICIES</t>
  </si>
  <si>
    <t>4.1</t>
  </si>
  <si>
    <t>Basis of preparation of the financial statements</t>
  </si>
  <si>
    <t xml:space="preserve">The  consolidated and  the  equity  method   financial  statements  are  prepared in accordance with general </t>
  </si>
  <si>
    <t xml:space="preserve">accounting  standards  under  the  Accounting  Act,  B.E.  2543 and  the  regulations of  SEC,  subject : Preparing,    </t>
  </si>
  <si>
    <t xml:space="preserve">submitting  and  reporting   about financial  position and operation results  of  the  listed company. </t>
  </si>
  <si>
    <t xml:space="preserve"> </t>
  </si>
  <si>
    <t>Page 10 of 30</t>
  </si>
  <si>
    <t xml:space="preserve">The consolidated and the  equity  method   financial  statements are prepared  on  the  historical cost basis </t>
  </si>
  <si>
    <t xml:space="preserve">in measuring the value of  the component of financial statements except  certain  investments using  fair   value  in  </t>
  </si>
  <si>
    <t>the  significant accounting policies.</t>
  </si>
  <si>
    <t xml:space="preserve">The consolidated and the equity method financial statements for the years  then ended December  31, 2004 </t>
  </si>
  <si>
    <t xml:space="preserve">and  2003 are presented in accordance  with  the  requirements  of  The  Department of  Commercial Registration     </t>
  </si>
  <si>
    <t xml:space="preserve">announcement  subject : The  mandatory items, have  to be  presented  in  the  financial  statements,   B.E.  2544   </t>
  </si>
  <si>
    <t xml:space="preserve">dated September 14, 2001 stipulated  from the Accounting Act B.E. 2543 effective as  from the accounting  period  </t>
  </si>
  <si>
    <t xml:space="preserve">starting on January 1, 2002. </t>
  </si>
  <si>
    <t>4.2</t>
  </si>
  <si>
    <t>Revenues</t>
  </si>
  <si>
    <t>Revenues are recognised on an accrual basis.</t>
  </si>
  <si>
    <t>Allowance for Doubtful Accounts</t>
  </si>
  <si>
    <t>Accounts receivable is presented at net value on allowance for doubtful debt (if any)</t>
  </si>
  <si>
    <t xml:space="preserve">The  Company and its subsidiary provide allowance for doubtful  accounts equal  to the estimated collection  </t>
  </si>
  <si>
    <t xml:space="preserve">losses that may be incurred in  the collection of  all receivables. The estimated losses are  based on a review of  </t>
  </si>
  <si>
    <t>the current status of the existing receivables.</t>
  </si>
  <si>
    <t>4.4</t>
  </si>
  <si>
    <t>Inventory</t>
  </si>
  <si>
    <t xml:space="preserve">Inventories are  valued  at  the lower  of cost (weighted average basis ) or net realizable value. </t>
  </si>
  <si>
    <t xml:space="preserve">The Company and its  subsidiary appropriates the provision for diminution in  value of inventories  from the </t>
  </si>
  <si>
    <t>deteriorated  inventories by determining the current condition of inventories as a basis.</t>
  </si>
  <si>
    <t>4.5</t>
  </si>
  <si>
    <t>Depreciation and Amortization</t>
  </si>
  <si>
    <t xml:space="preserve">Property are presented at cost, plants and equipment are presented at cost  less   net  from accommulated    </t>
  </si>
  <si>
    <t>depreciation and allowance for impairment of fixed assets.</t>
  </si>
  <si>
    <t xml:space="preserve">Land,  building and machinery are  initially valued  at  their  cost  as  at the aquisition date.  The  Company  </t>
  </si>
  <si>
    <t>subsequently has the asses  revaluedby an independent appraiser and records them at their reappraised  value.</t>
  </si>
  <si>
    <t>The Company and its subsidiary records differences arising from revaluation as follows:-</t>
  </si>
  <si>
    <t>-</t>
  </si>
  <si>
    <t xml:space="preserve">When  an  asset's  carrying  amount  is  increased  as  a  result  of  a  revaluation,  the  increase is </t>
  </si>
  <si>
    <t xml:space="preserve">credited  directly  to  equity  under  the  heading  of    "Surplus  from  revaluation  of  fixed  assets". </t>
  </si>
  <si>
    <t xml:space="preserve">However,  a  revaluation   increase  is  recognised  as  income  to  the  extent  that  it  reverses   a  </t>
  </si>
  <si>
    <t>revaluation decrease of the same asset previouslyrecognised as an expense.</t>
  </si>
  <si>
    <t xml:space="preserve">When  asset's  carrying amount  is  decreased  as  a  result of a determining  impairment of assets, </t>
  </si>
  <si>
    <t xml:space="preserve">the  decrease  is  recognised  as "Loss  from  impairment  of  assets" in  the statements of income.  </t>
  </si>
  <si>
    <t xml:space="preserve">However,  a  revaluation  decrease  is  to  be  charged  directly  against  the related "Surplus  from  </t>
  </si>
  <si>
    <t xml:space="preserve">revaluation  of fixed asset" to the extent that  the decrease does not exceed the amount held in the </t>
  </si>
  <si>
    <t xml:space="preserve">revaluation  surplus  in  respect  of  that  same  asset.       Any excess amount is to be recognised </t>
  </si>
  <si>
    <t>as "Loss from impairmentof assets" in the statement of income.</t>
  </si>
  <si>
    <t>Page 11 of 30</t>
  </si>
  <si>
    <t xml:space="preserve">Depreciation  of  the  Company's   property,  plant  and  equipment  is calculated by reference to their original </t>
  </si>
  <si>
    <t xml:space="preserve">cost  or  reappraised  value,  in  cases where the assets have been revalued or decrease in value, on a straight line </t>
  </si>
  <si>
    <t>basis over  the following estimated useful lives:-</t>
  </si>
  <si>
    <t>Buildings</t>
  </si>
  <si>
    <t>years</t>
  </si>
  <si>
    <t>Machinery and equipment</t>
  </si>
  <si>
    <t xml:space="preserve">years </t>
  </si>
  <si>
    <t>Furniture and fixtures</t>
  </si>
  <si>
    <t>Tooling</t>
  </si>
  <si>
    <t>Office equipment</t>
  </si>
  <si>
    <t>Vehicles</t>
  </si>
  <si>
    <t xml:space="preserve">Depreciation  is  included  in  determining  earnings.     The  amortised  revaluation  surplus, equivalent to the  </t>
  </si>
  <si>
    <t xml:space="preserve">difference  between  depreciation based on the revalused carying amount of an asset and depreciation based on the </t>
  </si>
  <si>
    <t>asset's original cost, is transferred to retained earnings.</t>
  </si>
  <si>
    <t>4.6</t>
  </si>
  <si>
    <t>Impairment of assets</t>
  </si>
  <si>
    <t xml:space="preserve">The Company  and  its subsidiary shall review  the  impairment  of  property  plant and  equipment and  other  </t>
  </si>
  <si>
    <t xml:space="preserve">assets  whenever any conditions identify   that  on  asset's  recoverable amount    (the greater  of net selling price or  </t>
  </si>
  <si>
    <t xml:space="preserve">value  in  used)  has  declined  below its carring amount are exist.     The impairment of assets shall be reviewed on </t>
  </si>
  <si>
    <t>individual assets or  cash generated units.</t>
  </si>
  <si>
    <t xml:space="preserve">In  case  that  an  asset's  recoverable  amount  has  declined  below its carring amount.    The Company will  </t>
  </si>
  <si>
    <t xml:space="preserve">recognize  loss from impairment in income statement.    If the conditions of possible impairment  do not longer  exist  </t>
  </si>
  <si>
    <t xml:space="preserve">or  do  exist but showing  the  positive  sign the Company and its subsidiaries will reverse loss from  impairment and  </t>
  </si>
  <si>
    <t>record to other income.</t>
  </si>
  <si>
    <t>4.7</t>
  </si>
  <si>
    <t>Foreign Currency Transactions</t>
  </si>
  <si>
    <t xml:space="preserve">Transactions  in  foreign  currencies  throughout  the  periods  are  recorded  in baht at rates prevailing at the  </t>
  </si>
  <si>
    <t xml:space="preserve">dates  of  transactions.     Outstanding  assets and liabilities denominated in foreign currencies at  the balance sheet </t>
  </si>
  <si>
    <t xml:space="preserve">dates  are  translated  into  baht  at the prevailing  bank rates as of  those dates.     Gains or losses arising from the </t>
  </si>
  <si>
    <t>translation are recognised on revenues or expenses in statements of income.</t>
  </si>
  <si>
    <t>4.8</t>
  </si>
  <si>
    <t>Financial Instruments</t>
  </si>
  <si>
    <t xml:space="preserve">Financial  instruments  carried  on  the  balance  sheet  include  cash  and  banks, trade accounts and  notes  </t>
  </si>
  <si>
    <t xml:space="preserve">receivable,  overdrafts  and  short-term loans from financial  institution, trade  accounts and notes payable,  liabilities  </t>
  </si>
  <si>
    <t xml:space="preserve">under  rehabilitation plan,  and  convertible  debentures.     The  particular recognition methods adopedare disclosed  </t>
  </si>
  <si>
    <t>in the individual policy statements associated with each item.</t>
  </si>
  <si>
    <t>4.9</t>
  </si>
  <si>
    <t>Earnings (loss) per share</t>
  </si>
  <si>
    <t xml:space="preserve">Basic earnings (loss) per share is calculated  by dividing  the net gain (loss) for  the  year by  the  number of   </t>
  </si>
  <si>
    <t>issued  and paid-up common  shares during the year  of weighted average common shares.</t>
  </si>
  <si>
    <t xml:space="preserve">Diluted  earnings  per share  is  determined  by  dividing  net  gain (loss)  for  the  year  by sum of the weight  </t>
  </si>
  <si>
    <t xml:space="preserve">average  number of ordinary shares held  by  outside  parties in issue  during the year  after adjusting  for the effect  </t>
  </si>
  <si>
    <t>of the conversion of all dilutive securities.</t>
  </si>
  <si>
    <t>Page 12 of 30</t>
  </si>
  <si>
    <t xml:space="preserve">Diluted  earnings  per  share has been calculated for the years 2004 and 2003 because the Company  issued </t>
  </si>
  <si>
    <t xml:space="preserve">convertible debentures during the year 2000 in accordance with  the rehabilitation plan.   The convertible debentures  </t>
  </si>
  <si>
    <t>are considered to be dilutive securities.</t>
  </si>
  <si>
    <t>4.10</t>
  </si>
  <si>
    <t>Use of accounting estimates</t>
  </si>
  <si>
    <t xml:space="preserve">Preparation  of  financial  statements  in  conformity  with  generally  accepted  accounting principles requires </t>
  </si>
  <si>
    <t xml:space="preserve">management  to  make  estimates  for  certain  accounting  transactions, affecting amounts reported in the financial </t>
  </si>
  <si>
    <t>statements and notes related thereto. Subsequent actual results may differ from these estimates.</t>
  </si>
  <si>
    <t>4.11</t>
  </si>
  <si>
    <t>Cash and  cash equivalents</t>
  </si>
  <si>
    <t xml:space="preserve">Cash  and  cash  equivalents  consist  of  cash  on  hand  and at  banks  and  short-term  investment in time </t>
  </si>
  <si>
    <t>deposits with an original maturity of three months or less and are not subject to restriction.</t>
  </si>
  <si>
    <t>5.</t>
  </si>
  <si>
    <t>REHABILITATION PLAN</t>
  </si>
  <si>
    <t xml:space="preserve">On  September 7, 1999,  the Central  Bankruptcy Court  ordered  the  Company  to  rehabilitate  its  business  </t>
  </si>
  <si>
    <t xml:space="preserve">and in  May  2000,  the  Central  Bankruptcy  Court  approved  the Company’s rehabilitation plan and appointed PLV </t>
  </si>
  <si>
    <t xml:space="preserve">and  Associate  Company  Limited  as  rehabilitation  administrator.      During the third  quarter of the year 2001, the  </t>
  </si>
  <si>
    <t xml:space="preserve">administrator  proposed  the  rehabilitation plan be amended to bring  it in  line with  actual  financial  projections and    </t>
  </si>
  <si>
    <t xml:space="preserve">enable  its  success.    The  significant amendment request by the administrator  to  the  rehabilitation  plan are  the  </t>
  </si>
  <si>
    <t xml:space="preserve">extension  of  the repayment period for the principal balance of some debt types and the extension of the redemption   </t>
  </si>
  <si>
    <t xml:space="preserve">period  for  the convertible debentures issued to  the  administrator  for  another  2 years.  On September  25,  2001, </t>
  </si>
  <si>
    <t xml:space="preserve">a  meeting  of  the creditors accepted the proposed amendment to the Company’s rehabilitation  plan and submitted </t>
  </si>
  <si>
    <t xml:space="preserve">a petition to the  Central Bankruptcy Court.  The Court approved  the  amendment on September 27, 2001.  </t>
  </si>
  <si>
    <t xml:space="preserve">On  September 23, 2003, the Creditors' Committee  and  the Company’s rehabilitation administrator passed a </t>
  </si>
  <si>
    <t xml:space="preserve">resolution  approving  that  the rehabilitation  plan  be amended  for  a  second  time, to  bring  it in  line with  actual    </t>
  </si>
  <si>
    <t xml:space="preserve">financial  projections  and  enable  its  success.     On  October 24, 2003 and November 28,  2003, the rehabilitation </t>
  </si>
  <si>
    <t xml:space="preserve">administrator  submitted  a  petition  to  the  Central  Bankruptcy  Court.       On December 4, 2003, a meeting of the  </t>
  </si>
  <si>
    <t xml:space="preserve">creditors  accepted  the  proposed  amendment  to  the  Company’s  rehabilitation  plan and submitted  a request for  </t>
  </si>
  <si>
    <t xml:space="preserve">such  amendment  to  the  Central Bankruptcy Court.   The Court approved such amendment on December 18, 2003.  </t>
  </si>
  <si>
    <t xml:space="preserve">The  significant  change to  the  rehabilitation  plan   as  a  result of  this second  amendment  is the  change  in  the  </t>
  </si>
  <si>
    <t xml:space="preserve">interest rates applied to type B debt are as follow.    Under the first amendment to the rehabilitation plan, the interest           </t>
  </si>
  <si>
    <t xml:space="preserve">was to  be  charged  at  3%  per  annum  for  the  first 3 years, 5% per annum for the next 2 years, and the  average  </t>
  </si>
  <si>
    <t xml:space="preserve">rate of 3 financial institutions  for the remaining period.    However, under the second amendment to the rehabilitation   </t>
  </si>
  <si>
    <t xml:space="preserve">plan,  the interest  is  to  be  charged  at  3% per  annum  from  the  date  the court  accepted  the plan to December    </t>
  </si>
  <si>
    <t xml:space="preserve">31, 2003,  5%  per  annum  from  January 1, 2004 to June 30, 2005, and the average rate  of  3 financial institutions      </t>
  </si>
  <si>
    <t xml:space="preserve">for  the  remaining  period.       The  interest  charged  during October 2003 to December 2003 was to be paid within </t>
  </si>
  <si>
    <t xml:space="preserve"> March 2004.</t>
  </si>
  <si>
    <t>Page 13 of 30</t>
  </si>
  <si>
    <t xml:space="preserve">On April 2, 2004  the  Company’s  rehabilitation administrator  proposed  to amend  the rehabilitation plan for </t>
  </si>
  <si>
    <t xml:space="preserve">the third time to the  Rehabilitation office.   On May 21, 2004 a meeting of the creditors considered  the amendment </t>
  </si>
  <si>
    <t>proposal and submit a petition to the Central Bankruptcy Court  for  the  approval on May 31, 2004 which the Court</t>
  </si>
  <si>
    <t xml:space="preserve">order  the  administrator to amend certain part of the submitted plan. Subsequently, on July 14, 2004, the Creditors' </t>
  </si>
  <si>
    <t xml:space="preserve">Committee and the Company’s rehabilitation administrator passed another resolution approving that the rehabilitation </t>
  </si>
  <si>
    <t xml:space="preserve">plan to be amended the plan accordingly to bring  it in line with actual  financial  projections and enable its success.  </t>
  </si>
  <si>
    <t xml:space="preserve">On  July 23, 2004, the Court has approved such amendment. The significant changes under the  third  rehabilitation  </t>
  </si>
  <si>
    <t xml:space="preserve">plan are described in Note 13.   </t>
  </si>
  <si>
    <t>6.</t>
  </si>
  <si>
    <t>RELATED PARTY TRANSACTIONS</t>
  </si>
  <si>
    <t xml:space="preserve">The  Company  has certain  transactions  among   the  Company, subsidiary, certain  related companies and  </t>
  </si>
  <si>
    <t xml:space="preserve">certain  related  persons.     These companies are related through common shareholdings, shareholderships  and/or  </t>
  </si>
  <si>
    <t xml:space="preserve">directorships.   The effects  of  these  transactions had been  reflected  in  the financial  statements.  </t>
  </si>
  <si>
    <t>The pricing policies for the related transactions are as follows :</t>
  </si>
  <si>
    <t>Sales and purchase of goods</t>
  </si>
  <si>
    <t>Cost plus margin</t>
  </si>
  <si>
    <t>Interest expenses</t>
  </si>
  <si>
    <t>3%-5% per annum with the rehabilitation plan</t>
  </si>
  <si>
    <t>Management fees</t>
  </si>
  <si>
    <t>Contract price.</t>
  </si>
  <si>
    <t xml:space="preserve">Significant  transactions  among  the  Company,  subsidiaries,  related  companies  and  related persons as </t>
  </si>
  <si>
    <t xml:space="preserve">follows : </t>
  </si>
  <si>
    <t>CONSOLIDATED</t>
  </si>
  <si>
    <t>THE COMPANY ONLY</t>
  </si>
  <si>
    <t>Transaction with subsidiary company:-</t>
  </si>
  <si>
    <t>Sales of goods</t>
  </si>
  <si>
    <t>Purchase of goods</t>
  </si>
  <si>
    <t>Interest expense</t>
  </si>
  <si>
    <t>Transactions with related companies:-</t>
  </si>
  <si>
    <t>Purchases of goods</t>
  </si>
  <si>
    <t xml:space="preserve">The  outstanding  balances  of  the  above  transactions  have  been  separately shown in balance  </t>
  </si>
  <si>
    <t>sheets with detail as follow: -</t>
  </si>
  <si>
    <t>Related companies</t>
  </si>
  <si>
    <t>Thai Mui Trading Corporation Company Limited</t>
  </si>
  <si>
    <t>Page 14 of 30</t>
  </si>
  <si>
    <t xml:space="preserve">As  at  December  31, 2004  and  2003,  the Company  has  commitment  in  respect  of management fee of   </t>
  </si>
  <si>
    <t>Baht 120 million and Baht  123 million respectively to a related company under rehabilitation plan.</t>
  </si>
  <si>
    <t xml:space="preserve">On  December  26, 2003,  the  Creditors’  Board of Committee of the Company approved the disposal of  the     </t>
  </si>
  <si>
    <t xml:space="preserve">Company’s investment in ordinary  shares  of  the  subsidiary.      On  December  30, 2003, the Company disposed   </t>
  </si>
  <si>
    <t>of the according  investments to an individual.</t>
  </si>
  <si>
    <t>7.</t>
  </si>
  <si>
    <t>TRADE ACCOUNTS AND NOTES RECEIVABLE - OTHER COMPANY -  NET</t>
  </si>
  <si>
    <t>The aging of the outstanding balances of  trade accounts and note receivable - other company are as follows:-</t>
  </si>
  <si>
    <t>Unit :  Baht</t>
  </si>
  <si>
    <t>Accounts receivable - current</t>
  </si>
  <si>
    <t>Accounts receivable - overdue</t>
  </si>
  <si>
    <t xml:space="preserve">   </t>
  </si>
  <si>
    <t>Less than 3 months</t>
  </si>
  <si>
    <t>3 - 6  months</t>
  </si>
  <si>
    <t>6 - 12 months</t>
  </si>
  <si>
    <t>Over 12 months</t>
  </si>
  <si>
    <t>Total</t>
  </si>
  <si>
    <t>Post dated cheques</t>
  </si>
  <si>
    <t>Net</t>
  </si>
  <si>
    <t>8.</t>
  </si>
  <si>
    <t>INVENTORIES - NET</t>
  </si>
  <si>
    <t>Inventories consist of :</t>
  </si>
  <si>
    <t>Raw materials</t>
  </si>
  <si>
    <t>Work in process</t>
  </si>
  <si>
    <t>Finished goods</t>
  </si>
  <si>
    <t>Goods in transit</t>
  </si>
  <si>
    <t>Factory supplies</t>
  </si>
  <si>
    <t xml:space="preserve"> Total</t>
  </si>
  <si>
    <t>Inventories - net</t>
  </si>
  <si>
    <t xml:space="preserve">As  at  December 31, 2004  and  2003,  the  Company  has  pledged  certain  inventory  with   financial </t>
  </si>
  <si>
    <t>institutions to secure long-term liabilities.</t>
  </si>
  <si>
    <t>Page 15 of 30</t>
  </si>
  <si>
    <t>9.</t>
  </si>
  <si>
    <t xml:space="preserve">THE DISPOSAL OF THE COMPANY'S INVESTMENT IN THE SUBSIDIARY AND REVERSAL </t>
  </si>
  <si>
    <t>OF ALLOWANCE FOR LOSS ON INVESTMENT OF THE SUBSIDIARY</t>
  </si>
  <si>
    <t xml:space="preserve">On December  26,  2003, the  Creditor's  Board  of  Committee of the Company approved the disposal of the </t>
  </si>
  <si>
    <t xml:space="preserve">Company's  investment  in  ordinary shares of the subsidiary. On December 30, 2003, the Company disposed of the </t>
  </si>
  <si>
    <t xml:space="preserve">according  investments  to  an  individual at at total prices of Baht 40,000.   The Company did not use the fair value  </t>
  </si>
  <si>
    <t>of  the  subsidiary's  net assets as  a  basis for the  selling  price because  the  selling price because the subsidiary</t>
  </si>
  <si>
    <t xml:space="preserve">had a  significant deficit and its shares are non-marketable securities.     The net book value of the subsidiary at the </t>
  </si>
  <si>
    <t xml:space="preserve">date the Company disposed  of  the  investment  was therefore the used as a  basis  for estimating the selling price.  </t>
  </si>
  <si>
    <t xml:space="preserve">The  Company  previously  had  been  recognised loss over cost of the investment under the equity method.     The  </t>
  </si>
  <si>
    <t xml:space="preserve">Company therefore  reversed  its  allowance  for  loss on investment of subsidiary amounting to Baht 357 million  in </t>
  </si>
  <si>
    <t xml:space="preserve">the 2003 earnings  statement.    However, the Company provided quarantees its subsidiary's liabilities amounting to </t>
  </si>
  <si>
    <t xml:space="preserve">Baht 50  million,  which  were  not  included  in  indebtedness under the Company's rehabilitation plan. To date, the </t>
  </si>
  <si>
    <t xml:space="preserve">financial  institution  creditors  have  sued the Company as quarantor of its subsidiary and the court has ordered the </t>
  </si>
  <si>
    <t xml:space="preserve">suits suspended since the Company is undergoing business rehabilitation.    If the Company is unable to implement </t>
  </si>
  <si>
    <t xml:space="preserve">the rehabilitation  plan,  these  lawsuits  will be reactivated and the Company will have debt obligations equal to the </t>
  </si>
  <si>
    <t>amounts quaranteed and additional interest.</t>
  </si>
  <si>
    <t>Page 16 of 30</t>
  </si>
  <si>
    <t>10.</t>
  </si>
  <si>
    <t xml:space="preserve"> PROPERTY, PLANT AND EQUIPMENT -  NET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</si>
</sst>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6" formatCode="_(* #,##0_);_(* \(#,##0\);_(* &quot;-&quot;_);_(@_)"/>
    <numFmt numFmtId="187" formatCode="_(* #,##0_);_(* \(#,##0\);_(* &quot;-&quot;??_);_(@_)"/>
    <numFmt numFmtId="188" formatCode="#,##0.00_);\(#,##0.00\)"/>
    <numFmt numFmtId="189" formatCode="#,##0_);\(#,##0\)"/>
    <numFmt numFmtId="190" formatCode="_(* #,##0.00_);_(* \(#,##0.00\);_(* &quot;-&quot;??_);_(@_)"/>
    <numFmt numFmtId="191" formatCode="_(* #,##0.00_);_(* \(#,##0.00\);_(* &quot;-&quot;_);_(@_)"/>
    <numFmt numFmtId="192" formatCode="_-* #,##0_-;\-* #,##0_-;_-* &quot;-&quot;??_-;_-@_-"/>
    <numFmt numFmtId="193" formatCode="_(* #,##0.0_);_(* \(#,##0.0\);_(* &quot;-&quot;??_);_(@_)"/>
    <numFmt numFmtId="194" formatCode="_(* #,##0.0_);_(* \(#,##0.0\);_(* &quot;-&quot;_);_(@_)"/>
    <numFmt numFmtId="195" formatCode="_(* #,##0.000_);_(* \(#,##0.000\);_(* &quot;-&quot;_);_(@_)"/>
    <numFmt numFmtId="196" formatCode="#,##0_);[Black]\(#,##0\)"/>
    <numFmt numFmtId="197" formatCode="_-* #,##0.000_-;\-* #,##0.000_-;_-* &quot;-&quot;??_-;_-@_-"/>
    <numFmt numFmtId="198" formatCode="#,##0;\(#,##0\)"/>
    <numFmt numFmtId="199" formatCode="#,##0.0_);\(#,##0.0\)"/>
    <numFmt numFmtId="200" formatCode="_ * #,##0_ ;_ * \-#,##0_ ;_ * &quot;-&quot;??_ ;_ @_ "/>
    <numFmt numFmtId="201" formatCode="0.0"/>
    <numFmt numFmtId="202" formatCode="_-* #,##0.0_-;\-* #,##0.0_-;_-* &quot;-&quot;??_-;_-@_-"/>
  </numFmts>
  <fonts count="12">
    <font>
      <sz val="14"/>
      <name val="Cordia New"/>
      <family val="0"/>
    </font>
    <font>
      <b/>
      <sz val="15"/>
      <name val="Browallia New"/>
      <family val="2"/>
    </font>
    <font>
      <sz val="15"/>
      <name val="Browallia New"/>
      <family val="2"/>
    </font>
    <font>
      <b/>
      <u val="single"/>
      <sz val="15"/>
      <name val="Browallia New"/>
      <family val="2"/>
    </font>
    <font>
      <sz val="12"/>
      <name val="Browallia New"/>
      <family val="2"/>
    </font>
    <font>
      <u val="single"/>
      <sz val="15"/>
      <name val="Browallia New"/>
      <family val="2"/>
    </font>
    <font>
      <b/>
      <sz val="13"/>
      <name val="Browallia New"/>
      <family val="2"/>
    </font>
    <font>
      <sz val="13"/>
      <name val="Browallia New"/>
      <family val="2"/>
    </font>
    <font>
      <sz val="13"/>
      <color indexed="10"/>
      <name val="Browallia New"/>
      <family val="2"/>
    </font>
    <font>
      <sz val="11"/>
      <name val="Browallia New"/>
      <family val="2"/>
    </font>
    <font>
      <sz val="15"/>
      <color indexed="10"/>
      <name val="Browallia New"/>
      <family val="2"/>
    </font>
    <font>
      <sz val="14"/>
      <name val="Browallia New"/>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7">
    <xf numFmtId="0" fontId="0" fillId="0" borderId="0" xfId="0" applyAlignment="1">
      <alignment/>
    </xf>
    <xf numFmtId="0" fontId="1" fillId="0" borderId="0" xfId="0" applyFont="1" applyFill="1" applyAlignment="1">
      <alignment horizontal="centerContinuous"/>
    </xf>
    <xf numFmtId="0" fontId="2" fillId="0" borderId="0" xfId="0" applyFont="1" applyFill="1" applyAlignment="1">
      <alignment/>
    </xf>
    <xf numFmtId="0" fontId="1" fillId="0" borderId="0" xfId="0" applyFont="1" applyFill="1" applyAlignment="1">
      <alignment horizontal="centerContinuous"/>
    </xf>
    <xf numFmtId="0" fontId="1" fillId="0" borderId="0" xfId="0" applyFont="1" applyFill="1" applyAlignment="1">
      <alignment horizontal="center"/>
    </xf>
    <xf numFmtId="0" fontId="1" fillId="0" borderId="0" xfId="0" applyFont="1" applyFill="1" applyAlignment="1" quotePrefix="1">
      <alignment horizontal="lef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xf>
    <xf numFmtId="0" fontId="2" fillId="0" borderId="0" xfId="0" applyFont="1" applyFill="1" applyAlignment="1" quotePrefix="1">
      <alignment/>
    </xf>
    <xf numFmtId="0" fontId="3" fillId="0" borderId="0" xfId="0" applyFont="1" applyFill="1" applyAlignment="1">
      <alignment/>
    </xf>
    <xf numFmtId="0" fontId="1" fillId="0" borderId="0" xfId="0" applyFont="1" applyFill="1" applyAlignment="1" quotePrefix="1">
      <alignment/>
    </xf>
    <xf numFmtId="49" fontId="1" fillId="0" borderId="0" xfId="0" applyNumberFormat="1" applyFont="1" applyFill="1" applyAlignment="1">
      <alignment/>
    </xf>
    <xf numFmtId="200" fontId="2" fillId="0" borderId="0" xfId="0" applyNumberFormat="1" applyFont="1" applyFill="1" applyAlignment="1">
      <alignment/>
    </xf>
    <xf numFmtId="43" fontId="2" fillId="0" borderId="0" xfId="15" applyFont="1" applyFill="1" applyAlignment="1">
      <alignment/>
    </xf>
    <xf numFmtId="188" fontId="4" fillId="0" borderId="0" xfId="0" applyNumberFormat="1" applyFont="1" applyAlignment="1">
      <alignment horizontal="center"/>
    </xf>
    <xf numFmtId="0" fontId="2" fillId="0" borderId="1" xfId="0" applyFont="1" applyFill="1" applyBorder="1" applyAlignment="1">
      <alignment horizontal="center"/>
    </xf>
    <xf numFmtId="49" fontId="2" fillId="0" borderId="0" xfId="0" applyNumberFormat="1" applyFont="1" applyFill="1" applyAlignment="1">
      <alignment horizontal="center"/>
    </xf>
    <xf numFmtId="49" fontId="2" fillId="0" borderId="1" xfId="0" applyNumberFormat="1" applyFont="1" applyFill="1" applyBorder="1" applyAlignment="1">
      <alignment horizontal="center"/>
    </xf>
    <xf numFmtId="192" fontId="2" fillId="0" borderId="0" xfId="15" applyNumberFormat="1" applyFont="1" applyFill="1" applyAlignment="1">
      <alignment/>
    </xf>
    <xf numFmtId="192" fontId="2" fillId="0" borderId="2" xfId="15" applyNumberFormat="1" applyFont="1" applyFill="1" applyBorder="1" applyAlignment="1">
      <alignment/>
    </xf>
    <xf numFmtId="198" fontId="2" fillId="0" borderId="3" xfId="15" applyNumberFormat="1" applyFont="1" applyFill="1" applyBorder="1" applyAlignment="1">
      <alignment/>
    </xf>
    <xf numFmtId="198" fontId="2" fillId="0" borderId="0" xfId="15" applyNumberFormat="1" applyFont="1" applyFill="1" applyBorder="1" applyAlignment="1">
      <alignment/>
    </xf>
    <xf numFmtId="49" fontId="2" fillId="0" borderId="0" xfId="0" applyNumberFormat="1" applyFont="1" applyFill="1" applyAlignment="1">
      <alignment/>
    </xf>
    <xf numFmtId="0" fontId="3"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quotePrefix="1">
      <alignment/>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Fill="1" applyBorder="1" applyAlignment="1" quotePrefix="1">
      <alignment/>
    </xf>
    <xf numFmtId="0" fontId="2" fillId="0" borderId="0" xfId="0" applyFont="1" applyFill="1" applyBorder="1" applyAlignment="1">
      <alignment/>
    </xf>
    <xf numFmtId="39" fontId="2" fillId="0" borderId="0" xfId="15" applyNumberFormat="1" applyFont="1" applyFill="1" applyBorder="1" applyAlignment="1">
      <alignment/>
    </xf>
    <xf numFmtId="43" fontId="2" fillId="0" borderId="0" xfId="15" applyFont="1" applyFill="1" applyBorder="1" applyAlignment="1">
      <alignment/>
    </xf>
    <xf numFmtId="187" fontId="2" fillId="0" borderId="0" xfId="0" applyNumberFormat="1" applyFont="1" applyFill="1" applyBorder="1" applyAlignment="1">
      <alignment/>
    </xf>
    <xf numFmtId="39" fontId="2" fillId="0" borderId="0" xfId="15" applyNumberFormat="1" applyFont="1" applyFill="1" applyAlignment="1">
      <alignment/>
    </xf>
    <xf numFmtId="187" fontId="2" fillId="0" borderId="0" xfId="0" applyNumberFormat="1" applyFont="1" applyFill="1" applyAlignment="1">
      <alignment/>
    </xf>
    <xf numFmtId="2" fontId="2" fillId="0" borderId="0" xfId="0" applyNumberFormat="1" applyFont="1" applyFill="1" applyAlignment="1" quotePrefix="1">
      <alignment/>
    </xf>
    <xf numFmtId="0" fontId="1" fillId="0" borderId="0" xfId="0" applyFont="1" applyFill="1" applyAlignment="1" quotePrefix="1">
      <alignment/>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5" fillId="0" borderId="0" xfId="0" applyFont="1" applyFill="1" applyAlignment="1">
      <alignment/>
    </xf>
    <xf numFmtId="0" fontId="2" fillId="0" borderId="0" xfId="0" applyFont="1" applyFill="1" applyBorder="1" applyAlignment="1">
      <alignment/>
    </xf>
    <xf numFmtId="43" fontId="2" fillId="0" borderId="0" xfId="15" applyFont="1" applyFill="1" applyBorder="1" applyAlignment="1">
      <alignment/>
    </xf>
    <xf numFmtId="187" fontId="2" fillId="0" borderId="0" xfId="0" applyNumberFormat="1" applyFont="1" applyFill="1" applyAlignment="1">
      <alignment/>
    </xf>
    <xf numFmtId="192" fontId="2" fillId="0" borderId="0" xfId="15" applyNumberFormat="1" applyFont="1" applyFill="1" applyBorder="1" applyAlignment="1">
      <alignment/>
    </xf>
    <xf numFmtId="192" fontId="2" fillId="0" borderId="0" xfId="0" applyNumberFormat="1" applyFont="1" applyFill="1" applyBorder="1" applyAlignment="1">
      <alignment/>
    </xf>
    <xf numFmtId="0" fontId="2" fillId="0" borderId="0" xfId="0" applyFont="1" applyFill="1" applyAlignment="1">
      <alignment horizontal="left"/>
    </xf>
    <xf numFmtId="187" fontId="2" fillId="0" borderId="4" xfId="0" applyNumberFormat="1" applyFont="1" applyFill="1" applyBorder="1" applyAlignment="1">
      <alignment/>
    </xf>
    <xf numFmtId="0" fontId="2" fillId="0" borderId="1" xfId="0" applyFont="1" applyFill="1" applyBorder="1" applyAlignment="1">
      <alignment horizontal="centerContinuous"/>
    </xf>
    <xf numFmtId="0" fontId="2" fillId="0" borderId="0" xfId="0" applyFont="1" applyFill="1" applyBorder="1" applyAlignment="1">
      <alignment horizontal="centerContinuous"/>
    </xf>
    <xf numFmtId="3" fontId="2" fillId="0" borderId="0" xfId="0" applyNumberFormat="1" applyFont="1" applyFill="1" applyBorder="1" applyAlignment="1">
      <alignment/>
    </xf>
    <xf numFmtId="3" fontId="2" fillId="0" borderId="0" xfId="0" applyNumberFormat="1" applyFont="1" applyFill="1" applyAlignment="1">
      <alignment/>
    </xf>
    <xf numFmtId="187" fontId="2" fillId="0" borderId="0" xfId="0" applyNumberFormat="1" applyFont="1" applyFill="1" applyBorder="1" applyAlignment="1">
      <alignment horizontal="center"/>
    </xf>
    <xf numFmtId="187" fontId="2" fillId="0" borderId="0" xfId="15" applyNumberFormat="1" applyFont="1" applyFill="1" applyBorder="1" applyAlignment="1">
      <alignment horizontal="center"/>
    </xf>
    <xf numFmtId="187" fontId="2" fillId="0" borderId="0" xfId="15" applyNumberFormat="1" applyFont="1" applyFill="1" applyAlignment="1">
      <alignment/>
    </xf>
    <xf numFmtId="186" fontId="2" fillId="0" borderId="0" xfId="15" applyNumberFormat="1" applyFont="1" applyFill="1" applyAlignment="1">
      <alignment/>
    </xf>
    <xf numFmtId="187" fontId="2" fillId="0" borderId="1" xfId="15" applyNumberFormat="1" applyFont="1" applyFill="1" applyBorder="1" applyAlignment="1">
      <alignment/>
    </xf>
    <xf numFmtId="187" fontId="2" fillId="0" borderId="0" xfId="15" applyNumberFormat="1" applyFont="1" applyFill="1" applyBorder="1" applyAlignment="1">
      <alignment/>
    </xf>
    <xf numFmtId="187" fontId="2" fillId="0" borderId="3" xfId="15" applyNumberFormat="1" applyFont="1" applyFill="1" applyBorder="1" applyAlignment="1">
      <alignment/>
    </xf>
    <xf numFmtId="3" fontId="2" fillId="0" borderId="5" xfId="0" applyNumberFormat="1" applyFont="1" applyFill="1" applyBorder="1" applyAlignment="1">
      <alignment/>
    </xf>
    <xf numFmtId="0" fontId="1" fillId="0" borderId="0" xfId="0" applyFont="1" applyFill="1" applyBorder="1" applyAlignment="1">
      <alignment horizontal="centerContinuous"/>
    </xf>
    <xf numFmtId="0" fontId="2" fillId="0" borderId="0" xfId="0" applyFont="1" applyFill="1" applyAlignment="1">
      <alignment/>
    </xf>
    <xf numFmtId="187" fontId="2" fillId="0" borderId="0" xfId="0" applyNumberFormat="1" applyFont="1" applyFill="1" applyBorder="1" applyAlignment="1">
      <alignment/>
    </xf>
    <xf numFmtId="187" fontId="2" fillId="0" borderId="0" xfId="0" applyNumberFormat="1" applyFont="1" applyFill="1" applyAlignment="1">
      <alignment horizontal="justify" vertical="top" wrapText="1"/>
    </xf>
    <xf numFmtId="187" fontId="2" fillId="0" borderId="1" xfId="0" applyNumberFormat="1" applyFont="1" applyFill="1" applyBorder="1" applyAlignment="1">
      <alignment/>
    </xf>
    <xf numFmtId="187" fontId="2" fillId="0" borderId="1" xfId="0" applyNumberFormat="1" applyFont="1" applyFill="1" applyBorder="1" applyAlignment="1">
      <alignment horizontal="justify" vertical="top" wrapText="1"/>
    </xf>
    <xf numFmtId="0" fontId="5" fillId="0" borderId="0" xfId="0" applyFont="1" applyFill="1" applyAlignment="1">
      <alignment/>
    </xf>
    <xf numFmtId="187" fontId="2" fillId="0" borderId="3" xfId="0" applyNumberFormat="1" applyFont="1" applyFill="1" applyBorder="1" applyAlignment="1">
      <alignment horizontal="justify" vertical="top" wrapText="1"/>
    </xf>
    <xf numFmtId="188" fontId="4" fillId="0" borderId="0" xfId="0" applyNumberFormat="1" applyFont="1" applyFill="1" applyAlignment="1">
      <alignment horizontal="center"/>
    </xf>
    <xf numFmtId="0" fontId="3" fillId="0" borderId="0" xfId="0" applyFont="1" applyAlignment="1">
      <alignment/>
    </xf>
    <xf numFmtId="0" fontId="2" fillId="0" borderId="0" xfId="0" applyFont="1" applyAlignment="1">
      <alignment/>
    </xf>
    <xf numFmtId="0" fontId="1" fillId="0" borderId="0" xfId="0" applyFont="1" applyAlignment="1" quotePrefix="1">
      <alignment/>
    </xf>
    <xf numFmtId="0" fontId="1" fillId="0" borderId="0" xfId="0" applyFont="1" applyAlignment="1">
      <alignment/>
    </xf>
    <xf numFmtId="0" fontId="6" fillId="0" borderId="0" xfId="0" applyFont="1" applyAlignment="1" quotePrefix="1">
      <alignment/>
    </xf>
    <xf numFmtId="0" fontId="6" fillId="0" borderId="0" xfId="0" applyFont="1" applyAlignment="1">
      <alignment/>
    </xf>
    <xf numFmtId="0" fontId="7" fillId="0" borderId="0" xfId="0" applyFont="1" applyFill="1" applyAlignment="1">
      <alignment/>
    </xf>
    <xf numFmtId="0" fontId="7" fillId="0" borderId="0" xfId="0" applyFont="1" applyAlignment="1">
      <alignment/>
    </xf>
    <xf numFmtId="0" fontId="7" fillId="0" borderId="1" xfId="0" applyFont="1" applyBorder="1" applyAlignment="1">
      <alignment horizontal="centerContinuous"/>
    </xf>
    <xf numFmtId="0" fontId="7" fillId="0" borderId="2" xfId="0" applyFont="1" applyBorder="1" applyAlignment="1">
      <alignment horizontal="centerContinuous"/>
    </xf>
    <xf numFmtId="0" fontId="7" fillId="0" borderId="2" xfId="0" applyFont="1" applyBorder="1" applyAlignment="1">
      <alignment/>
    </xf>
    <xf numFmtId="0" fontId="7" fillId="0" borderId="5" xfId="0" applyFont="1" applyBorder="1" applyAlignment="1">
      <alignment horizontal="centerContinuous"/>
    </xf>
    <xf numFmtId="0" fontId="7" fillId="0" borderId="0" xfId="0" applyFont="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0" fontId="6" fillId="0" borderId="0" xfId="0" applyFont="1" applyAlignment="1">
      <alignment vertical="top"/>
    </xf>
    <xf numFmtId="43" fontId="7" fillId="0" borderId="0" xfId="15" applyFont="1" applyAlignment="1">
      <alignment/>
    </xf>
    <xf numFmtId="15" fontId="7" fillId="0" borderId="0" xfId="0" applyNumberFormat="1" applyFont="1" applyAlignment="1" quotePrefix="1">
      <alignment vertical="top"/>
    </xf>
    <xf numFmtId="187" fontId="7" fillId="0" borderId="0" xfId="15" applyNumberFormat="1" applyFont="1" applyAlignment="1">
      <alignment/>
    </xf>
    <xf numFmtId="0" fontId="7" fillId="0" borderId="0" xfId="0" applyFont="1" applyAlignment="1">
      <alignment vertical="top"/>
    </xf>
    <xf numFmtId="187" fontId="7" fillId="0" borderId="0" xfId="15" applyNumberFormat="1" applyFont="1" applyBorder="1" applyAlignment="1">
      <alignment/>
    </xf>
    <xf numFmtId="0" fontId="7" fillId="0" borderId="0" xfId="0" applyFont="1" applyAlignment="1" quotePrefix="1">
      <alignment/>
    </xf>
    <xf numFmtId="187" fontId="7" fillId="0" borderId="2" xfId="15" applyNumberFormat="1" applyFont="1" applyBorder="1" applyAlignment="1">
      <alignment/>
    </xf>
    <xf numFmtId="187" fontId="7" fillId="0" borderId="5" xfId="15" applyNumberFormat="1" applyFont="1" applyBorder="1" applyAlignment="1">
      <alignment/>
    </xf>
    <xf numFmtId="187" fontId="7"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188" fontId="7" fillId="0" borderId="0" xfId="0" applyNumberFormat="1" applyFont="1" applyAlignment="1">
      <alignment horizontal="center"/>
    </xf>
    <xf numFmtId="188" fontId="2" fillId="0" borderId="0" xfId="0" applyNumberFormat="1" applyFont="1" applyAlignment="1">
      <alignment horizontal="center"/>
    </xf>
    <xf numFmtId="0" fontId="2" fillId="0" borderId="1" xfId="0" applyFont="1" applyFill="1" applyBorder="1" applyAlignment="1">
      <alignment horizontal="centerContinuous"/>
    </xf>
    <xf numFmtId="187" fontId="2" fillId="0" borderId="3" xfId="0" applyNumberFormat="1"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quotePrefix="1">
      <alignment horizontal="center"/>
    </xf>
    <xf numFmtId="192" fontId="2" fillId="0" borderId="0" xfId="15" applyNumberFormat="1" applyFont="1" applyFill="1" applyAlignment="1">
      <alignment/>
    </xf>
    <xf numFmtId="187" fontId="2" fillId="0" borderId="1" xfId="0" applyNumberFormat="1" applyFont="1" applyFill="1" applyBorder="1" applyAlignment="1">
      <alignment/>
    </xf>
    <xf numFmtId="187" fontId="2" fillId="0" borderId="1" xfId="15" applyNumberFormat="1" applyFont="1" applyFill="1" applyBorder="1" applyAlignment="1">
      <alignment/>
    </xf>
    <xf numFmtId="187" fontId="2" fillId="0" borderId="0" xfId="15" applyNumberFormat="1" applyFont="1" applyFill="1" applyAlignment="1">
      <alignment/>
    </xf>
    <xf numFmtId="187" fontId="2" fillId="0" borderId="0" xfId="15" applyNumberFormat="1" applyFont="1" applyFill="1" applyBorder="1" applyAlignment="1">
      <alignment/>
    </xf>
    <xf numFmtId="192" fontId="2" fillId="0" borderId="3" xfId="0" applyNumberFormat="1" applyFont="1" applyFill="1" applyBorder="1" applyAlignment="1">
      <alignment/>
    </xf>
    <xf numFmtId="0" fontId="9" fillId="0" borderId="0" xfId="0" applyFont="1" applyFill="1" applyAlignment="1">
      <alignment/>
    </xf>
    <xf numFmtId="4" fontId="2" fillId="0" borderId="0" xfId="0" applyNumberFormat="1" applyFont="1" applyFill="1" applyAlignment="1">
      <alignment/>
    </xf>
    <xf numFmtId="0" fontId="2" fillId="0" borderId="5" xfId="0" applyFont="1" applyFill="1" applyBorder="1" applyAlignment="1">
      <alignment horizontal="center"/>
    </xf>
    <xf numFmtId="0" fontId="10" fillId="0" borderId="0" xfId="0" applyFont="1" applyFill="1" applyAlignment="1">
      <alignment/>
    </xf>
    <xf numFmtId="189" fontId="2" fillId="0" borderId="0" xfId="15" applyNumberFormat="1" applyFont="1" applyFill="1" applyAlignment="1">
      <alignment/>
    </xf>
    <xf numFmtId="191" fontId="2" fillId="0" borderId="0" xfId="15" applyNumberFormat="1" applyFont="1" applyFill="1" applyAlignment="1">
      <alignment/>
    </xf>
    <xf numFmtId="43" fontId="2" fillId="0" borderId="0" xfId="15" applyNumberFormat="1" applyFont="1" applyFill="1" applyAlignment="1">
      <alignment/>
    </xf>
    <xf numFmtId="188" fontId="2" fillId="0" borderId="0" xfId="15" applyNumberFormat="1" applyFont="1" applyFill="1" applyAlignment="1">
      <alignment/>
    </xf>
    <xf numFmtId="197" fontId="2" fillId="0" borderId="0" xfId="15" applyNumberFormat="1" applyFont="1" applyFill="1" applyAlignment="1">
      <alignment/>
    </xf>
    <xf numFmtId="49" fontId="2" fillId="0" borderId="0" xfId="0" applyNumberFormat="1" applyFont="1" applyFill="1" applyAlignment="1">
      <alignment horizontal="left"/>
    </xf>
    <xf numFmtId="192" fontId="2" fillId="0" borderId="1" xfId="15" applyNumberFormat="1" applyFont="1" applyFill="1" applyBorder="1" applyAlignment="1">
      <alignment/>
    </xf>
    <xf numFmtId="192" fontId="2" fillId="0" borderId="0" xfId="15" applyNumberFormat="1" applyFont="1" applyFill="1" applyBorder="1" applyAlignment="1">
      <alignment/>
    </xf>
    <xf numFmtId="189" fontId="2" fillId="0" borderId="3" xfId="15" applyNumberFormat="1" applyFont="1" applyFill="1" applyBorder="1" applyAlignment="1">
      <alignment/>
    </xf>
    <xf numFmtId="192" fontId="2" fillId="0" borderId="3" xfId="15" applyNumberFormat="1" applyFont="1" applyFill="1" applyBorder="1" applyAlignment="1">
      <alignment/>
    </xf>
    <xf numFmtId="188" fontId="2" fillId="0" borderId="3" xfId="15" applyNumberFormat="1" applyFont="1" applyFill="1" applyBorder="1" applyAlignment="1">
      <alignment/>
    </xf>
    <xf numFmtId="43" fontId="2" fillId="0" borderId="3" xfId="15" applyNumberFormat="1" applyFont="1" applyFill="1" applyBorder="1" applyAlignment="1">
      <alignment/>
    </xf>
    <xf numFmtId="0" fontId="1" fillId="0" borderId="0" xfId="0" applyFont="1" applyAlignment="1" quotePrefix="1">
      <alignment/>
    </xf>
    <xf numFmtId="0" fontId="2" fillId="0" borderId="0" xfId="0" applyFont="1" applyAlignment="1">
      <alignment/>
    </xf>
    <xf numFmtId="0" fontId="2" fillId="0" borderId="1" xfId="0" applyFont="1" applyBorder="1" applyAlignment="1">
      <alignment horizontal="center"/>
    </xf>
    <xf numFmtId="0" fontId="2" fillId="0" borderId="0" xfId="0" applyFont="1" applyBorder="1" applyAlignment="1">
      <alignment/>
    </xf>
    <xf numFmtId="0" fontId="2" fillId="0" borderId="0" xfId="0" applyFont="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
    </xf>
    <xf numFmtId="0" fontId="2" fillId="0" borderId="1" xfId="0" applyFont="1" applyBorder="1" applyAlignment="1">
      <alignment horizontal="centerContinuous"/>
    </xf>
    <xf numFmtId="0" fontId="2" fillId="0" borderId="2" xfId="0" applyFont="1" applyBorder="1" applyAlignment="1">
      <alignment horizontal="center"/>
    </xf>
    <xf numFmtId="0" fontId="2" fillId="0" borderId="2" xfId="0" applyFont="1" applyBorder="1" applyAlignment="1">
      <alignment horizontal="centerContinuous"/>
    </xf>
    <xf numFmtId="192" fontId="2" fillId="0" borderId="0" xfId="15" applyNumberFormat="1" applyFont="1" applyAlignment="1">
      <alignment/>
    </xf>
    <xf numFmtId="192" fontId="2" fillId="0" borderId="0" xfId="15" applyNumberFormat="1" applyFont="1" applyBorder="1" applyAlignment="1">
      <alignment/>
    </xf>
    <xf numFmtId="192" fontId="2" fillId="0" borderId="3" xfId="15" applyNumberFormat="1" applyFont="1" applyBorder="1" applyAlignment="1">
      <alignment/>
    </xf>
    <xf numFmtId="0" fontId="2" fillId="0" borderId="0" xfId="0" applyFont="1" applyFill="1" applyAlignment="1">
      <alignment horizontal="centerContinuous"/>
    </xf>
    <xf numFmtId="0" fontId="2" fillId="0" borderId="2" xfId="0" applyFont="1" applyFill="1" applyBorder="1" applyAlignment="1">
      <alignment horizontal="centerContinuous"/>
    </xf>
    <xf numFmtId="192" fontId="2" fillId="0" borderId="1" xfId="15" applyNumberFormat="1" applyFont="1" applyFill="1" applyBorder="1" applyAlignment="1">
      <alignment/>
    </xf>
    <xf numFmtId="192" fontId="2" fillId="0" borderId="5" xfId="15" applyNumberFormat="1" applyFont="1" applyFill="1" applyBorder="1" applyAlignment="1">
      <alignment/>
    </xf>
    <xf numFmtId="187" fontId="2" fillId="0" borderId="0" xfId="15" applyNumberFormat="1" applyFont="1" applyAlignment="1">
      <alignment/>
    </xf>
    <xf numFmtId="187" fontId="2" fillId="0" borderId="0" xfId="15" applyNumberFormat="1" applyFont="1" applyBorder="1" applyAlignment="1">
      <alignment/>
    </xf>
    <xf numFmtId="187" fontId="2" fillId="0" borderId="5" xfId="15" applyNumberFormat="1" applyFont="1" applyFill="1" applyBorder="1" applyAlignment="1">
      <alignment/>
    </xf>
    <xf numFmtId="187" fontId="2" fillId="0" borderId="5" xfId="15" applyNumberFormat="1" applyFont="1" applyBorder="1" applyAlignment="1">
      <alignment/>
    </xf>
    <xf numFmtId="187" fontId="2" fillId="0" borderId="0" xfId="0" applyNumberFormat="1" applyFont="1" applyAlignment="1">
      <alignment horizontal="justify" vertical="top" wrapText="1"/>
    </xf>
    <xf numFmtId="187" fontId="2" fillId="0" borderId="0" xfId="0" applyNumberFormat="1" applyFont="1" applyBorder="1" applyAlignment="1">
      <alignment horizontal="justify" vertical="top" wrapText="1"/>
    </xf>
    <xf numFmtId="187" fontId="2" fillId="0" borderId="0" xfId="0" applyNumberFormat="1" applyFont="1" applyBorder="1" applyAlignment="1">
      <alignment/>
    </xf>
    <xf numFmtId="187" fontId="2" fillId="0" borderId="3" xfId="15" applyNumberFormat="1" applyFont="1" applyFill="1" applyBorder="1" applyAlignment="1">
      <alignment/>
    </xf>
    <xf numFmtId="196" fontId="2" fillId="0" borderId="3" xfId="15" applyNumberFormat="1" applyFont="1" applyBorder="1" applyAlignment="1">
      <alignment/>
    </xf>
    <xf numFmtId="196" fontId="2" fillId="0" borderId="0" xfId="15" applyNumberFormat="1" applyFont="1" applyBorder="1" applyAlignment="1">
      <alignment/>
    </xf>
    <xf numFmtId="196" fontId="2" fillId="0" borderId="0" xfId="15" applyNumberFormat="1" applyFont="1" applyFill="1" applyBorder="1" applyAlignment="1">
      <alignment/>
    </xf>
    <xf numFmtId="0" fontId="2" fillId="0" borderId="1" xfId="0" applyFont="1" applyFill="1" applyBorder="1" applyAlignment="1">
      <alignment/>
    </xf>
    <xf numFmtId="0" fontId="2" fillId="0" borderId="0" xfId="0" applyFont="1" applyFill="1" applyBorder="1" applyAlignment="1">
      <alignment/>
    </xf>
    <xf numFmtId="192" fontId="0" fillId="0" borderId="0" xfId="15" applyNumberFormat="1" applyAlignment="1">
      <alignment/>
    </xf>
    <xf numFmtId="192" fontId="0" fillId="0" borderId="3" xfId="15" applyNumberFormat="1" applyBorder="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201" fontId="2" fillId="0" borderId="0" xfId="0" applyNumberFormat="1" applyFont="1" applyAlignment="1">
      <alignment horizontal="left"/>
    </xf>
    <xf numFmtId="201" fontId="2" fillId="0" borderId="0" xfId="0" applyNumberFormat="1" applyFont="1" applyAlignment="1">
      <alignment horizontal="left"/>
    </xf>
    <xf numFmtId="0" fontId="2" fillId="0" borderId="0" xfId="0" applyFont="1" applyBorder="1" applyAlignment="1">
      <alignment horizontal="left"/>
    </xf>
    <xf numFmtId="0" fontId="2" fillId="0" borderId="5" xfId="0" applyFont="1" applyBorder="1" applyAlignment="1">
      <alignment horizontal="centerContinuous"/>
    </xf>
    <xf numFmtId="0" fontId="2" fillId="0" borderId="0" xfId="0" applyFont="1" applyBorder="1" applyAlignment="1">
      <alignment/>
    </xf>
    <xf numFmtId="191" fontId="2" fillId="0" borderId="5" xfId="15" applyNumberFormat="1" applyFont="1" applyBorder="1" applyAlignment="1" quotePrefix="1">
      <alignment horizontal="center"/>
    </xf>
    <xf numFmtId="186" fontId="2" fillId="0" borderId="0" xfId="0" applyNumberFormat="1" applyFont="1" applyAlignment="1">
      <alignment/>
    </xf>
    <xf numFmtId="191" fontId="2" fillId="0" borderId="0" xfId="0" applyNumberFormat="1" applyFont="1" applyAlignment="1" quotePrefix="1">
      <alignment horizontal="center"/>
    </xf>
    <xf numFmtId="43" fontId="2" fillId="0" borderId="0" xfId="15" applyFont="1" applyBorder="1" applyAlignment="1">
      <alignment horizontal="center"/>
    </xf>
    <xf numFmtId="0" fontId="2" fillId="0" borderId="0" xfId="0" applyFont="1" applyAlignment="1">
      <alignment/>
    </xf>
    <xf numFmtId="0" fontId="1" fillId="0" borderId="0" xfId="0" applyFont="1" applyAlignment="1">
      <alignment horizontal="left"/>
    </xf>
    <xf numFmtId="0" fontId="1" fillId="0" borderId="0" xfId="0" applyFont="1" applyAlignment="1">
      <alignment/>
    </xf>
    <xf numFmtId="0" fontId="2" fillId="0" borderId="0" xfId="0" applyFont="1" applyFill="1" applyAlignment="1">
      <alignment horizontal="left"/>
    </xf>
    <xf numFmtId="0" fontId="11" fillId="0" borderId="0" xfId="0" applyFont="1" applyAlignment="1">
      <alignment/>
    </xf>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xf>
    <xf numFmtId="0" fontId="2" fillId="0" borderId="5" xfId="0" applyFont="1" applyFill="1" applyBorder="1" applyAlignment="1">
      <alignment horizontal="center"/>
    </xf>
    <xf numFmtId="188" fontId="4" fillId="0" borderId="0" xfId="0" applyNumberFormat="1" applyFont="1" applyAlignment="1">
      <alignment horizontal="center"/>
    </xf>
    <xf numFmtId="188" fontId="4" fillId="0" borderId="0" xfId="0" applyNumberFormat="1" applyFont="1" applyFill="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196" fontId="2" fillId="0" borderId="0" xfId="15" applyNumberFormat="1"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333"/>
  <sheetViews>
    <sheetView workbookViewId="0" topLeftCell="A204">
      <selection activeCell="K218" sqref="K218"/>
    </sheetView>
  </sheetViews>
  <sheetFormatPr defaultColWidth="9.140625" defaultRowHeight="21.75" customHeight="1"/>
  <cols>
    <col min="1" max="1" width="4.140625" style="2" customWidth="1"/>
    <col min="2" max="2" width="5.7109375" style="2" customWidth="1"/>
    <col min="3" max="3" width="6.140625" style="2" customWidth="1"/>
    <col min="4" max="4" width="7.7109375" style="2" customWidth="1"/>
    <col min="5" max="5" width="9.00390625" style="2" customWidth="1"/>
    <col min="6" max="6" width="10.28125" style="2" customWidth="1"/>
    <col min="7" max="7" width="9.57421875" style="2" customWidth="1"/>
    <col min="8" max="8" width="0.5625" style="2" customWidth="1"/>
    <col min="9" max="9" width="13.421875" style="2" customWidth="1"/>
    <col min="10" max="10" width="0.5625" style="2" customWidth="1"/>
    <col min="11" max="11" width="11.421875" style="2" customWidth="1"/>
    <col min="12" max="12" width="0.5625" style="2" customWidth="1"/>
    <col min="13" max="13" width="13.7109375" style="2" customWidth="1"/>
    <col min="14" max="14" width="0.42578125" style="2" customWidth="1"/>
    <col min="15" max="15" width="13.28125" style="2" customWidth="1"/>
    <col min="16" max="16384" width="9.140625" style="2" customWidth="1"/>
  </cols>
  <sheetData>
    <row r="1" spans="1:15" ht="21.75" customHeight="1">
      <c r="A1" s="1" t="s">
        <v>374</v>
      </c>
      <c r="B1" s="1"/>
      <c r="C1" s="1"/>
      <c r="D1" s="1"/>
      <c r="E1" s="1"/>
      <c r="F1" s="1"/>
      <c r="G1" s="1"/>
      <c r="H1" s="1"/>
      <c r="I1" s="1"/>
      <c r="J1" s="1"/>
      <c r="K1" s="1"/>
      <c r="L1" s="1"/>
      <c r="M1" s="1"/>
      <c r="N1" s="1"/>
      <c r="O1" s="1"/>
    </row>
    <row r="2" spans="1:15" ht="21.75" customHeight="1">
      <c r="A2" s="3" t="s">
        <v>375</v>
      </c>
      <c r="B2" s="1"/>
      <c r="C2" s="1"/>
      <c r="D2" s="1"/>
      <c r="E2" s="1"/>
      <c r="F2" s="1"/>
      <c r="G2" s="1"/>
      <c r="H2" s="1"/>
      <c r="I2" s="1"/>
      <c r="J2" s="1"/>
      <c r="K2" s="1"/>
      <c r="L2" s="1"/>
      <c r="M2" s="1"/>
      <c r="N2" s="1"/>
      <c r="O2" s="1"/>
    </row>
    <row r="3" spans="1:15" ht="21.75" customHeight="1">
      <c r="A3" s="1" t="s">
        <v>376</v>
      </c>
      <c r="B3" s="1"/>
      <c r="C3" s="1"/>
      <c r="D3" s="1"/>
      <c r="E3" s="1"/>
      <c r="F3" s="1"/>
      <c r="G3" s="1"/>
      <c r="H3" s="1"/>
      <c r="I3" s="1"/>
      <c r="J3" s="1"/>
      <c r="K3" s="1"/>
      <c r="L3" s="1"/>
      <c r="M3" s="1"/>
      <c r="N3" s="1"/>
      <c r="O3" s="1"/>
    </row>
    <row r="4" spans="2:15" ht="21.75" customHeight="1">
      <c r="B4" s="4"/>
      <c r="C4" s="4"/>
      <c r="D4" s="4"/>
      <c r="E4" s="4"/>
      <c r="F4" s="4"/>
      <c r="G4" s="4"/>
      <c r="H4" s="4"/>
      <c r="I4" s="4"/>
      <c r="J4" s="4"/>
      <c r="K4" s="4"/>
      <c r="L4" s="4"/>
      <c r="M4" s="4"/>
      <c r="N4" s="4"/>
      <c r="O4" s="4"/>
    </row>
    <row r="5" spans="1:15" ht="21.75" customHeight="1">
      <c r="A5" s="5" t="s">
        <v>377</v>
      </c>
      <c r="B5" s="6" t="s">
        <v>378</v>
      </c>
      <c r="C5" s="4"/>
      <c r="D5" s="4"/>
      <c r="E5" s="4"/>
      <c r="F5" s="4"/>
      <c r="G5" s="4"/>
      <c r="H5" s="4"/>
      <c r="I5" s="4"/>
      <c r="J5" s="4"/>
      <c r="K5" s="4"/>
      <c r="L5" s="4"/>
      <c r="M5" s="4"/>
      <c r="N5" s="4"/>
      <c r="O5" s="4"/>
    </row>
    <row r="6" spans="2:15" ht="21.75" customHeight="1">
      <c r="B6" s="4"/>
      <c r="C6" s="7" t="s">
        <v>379</v>
      </c>
      <c r="D6" s="4"/>
      <c r="E6" s="4"/>
      <c r="F6" s="4"/>
      <c r="G6" s="4"/>
      <c r="H6" s="4"/>
      <c r="I6" s="4"/>
      <c r="J6" s="4"/>
      <c r="K6" s="4"/>
      <c r="L6" s="4"/>
      <c r="M6" s="4"/>
      <c r="N6" s="4"/>
      <c r="O6" s="4"/>
    </row>
    <row r="7" spans="2:15" ht="21.75" customHeight="1">
      <c r="B7" s="7" t="s">
        <v>380</v>
      </c>
      <c r="C7" s="7"/>
      <c r="D7" s="4"/>
      <c r="E7" s="4"/>
      <c r="F7" s="4"/>
      <c r="G7" s="4"/>
      <c r="H7" s="4"/>
      <c r="I7" s="4"/>
      <c r="J7" s="4"/>
      <c r="K7" s="4"/>
      <c r="L7" s="4"/>
      <c r="M7" s="4"/>
      <c r="N7" s="4"/>
      <c r="O7" s="4"/>
    </row>
    <row r="8" spans="2:15" ht="21.75" customHeight="1">
      <c r="B8" s="7" t="s">
        <v>381</v>
      </c>
      <c r="C8" s="7"/>
      <c r="D8" s="4"/>
      <c r="E8" s="4"/>
      <c r="F8" s="4"/>
      <c r="G8" s="4"/>
      <c r="H8" s="4"/>
      <c r="I8" s="4"/>
      <c r="J8" s="4"/>
      <c r="K8" s="4"/>
      <c r="L8" s="4"/>
      <c r="M8" s="4"/>
      <c r="N8" s="4"/>
      <c r="O8" s="4"/>
    </row>
    <row r="9" spans="2:15" ht="21.75" customHeight="1">
      <c r="B9" s="7" t="s">
        <v>382</v>
      </c>
      <c r="C9" s="7"/>
      <c r="D9" s="4"/>
      <c r="E9" s="4"/>
      <c r="F9" s="4"/>
      <c r="G9" s="4"/>
      <c r="H9" s="4"/>
      <c r="I9" s="4"/>
      <c r="J9" s="4"/>
      <c r="K9" s="4"/>
      <c r="L9" s="4"/>
      <c r="M9" s="4"/>
      <c r="N9" s="4"/>
      <c r="O9" s="4"/>
    </row>
    <row r="10" spans="2:15" ht="21.75" customHeight="1">
      <c r="B10" s="7"/>
      <c r="C10" s="7" t="s">
        <v>383</v>
      </c>
      <c r="D10" s="4"/>
      <c r="E10" s="4"/>
      <c r="F10" s="4"/>
      <c r="G10" s="4"/>
      <c r="H10" s="4"/>
      <c r="I10" s="4"/>
      <c r="J10" s="4"/>
      <c r="K10" s="4"/>
      <c r="L10" s="4"/>
      <c r="M10" s="4"/>
      <c r="N10" s="4"/>
      <c r="O10" s="4"/>
    </row>
    <row r="11" spans="2:15" ht="21.75" customHeight="1">
      <c r="B11" s="7" t="s">
        <v>384</v>
      </c>
      <c r="C11" s="7"/>
      <c r="D11" s="4"/>
      <c r="E11" s="4"/>
      <c r="F11" s="4"/>
      <c r="G11" s="4"/>
      <c r="H11" s="4"/>
      <c r="I11" s="4"/>
      <c r="J11" s="4"/>
      <c r="K11" s="4"/>
      <c r="L11" s="4"/>
      <c r="M11" s="4"/>
      <c r="N11" s="4"/>
      <c r="O11" s="4"/>
    </row>
    <row r="12" spans="2:15" ht="21.75" customHeight="1">
      <c r="B12" s="7"/>
      <c r="C12" s="7"/>
      <c r="D12" s="4"/>
      <c r="E12" s="4"/>
      <c r="F12" s="4"/>
      <c r="G12" s="4"/>
      <c r="H12" s="4"/>
      <c r="I12" s="4"/>
      <c r="J12" s="4"/>
      <c r="K12" s="4"/>
      <c r="L12" s="4"/>
      <c r="M12" s="4"/>
      <c r="N12" s="4"/>
      <c r="O12" s="4"/>
    </row>
    <row r="13" spans="1:4" ht="21.75" customHeight="1">
      <c r="A13" s="8" t="s">
        <v>385</v>
      </c>
      <c r="B13" s="9" t="s">
        <v>386</v>
      </c>
      <c r="D13" s="10"/>
    </row>
    <row r="14" ht="21.75" customHeight="1">
      <c r="C14" s="2" t="s">
        <v>387</v>
      </c>
    </row>
    <row r="15" ht="21.75" customHeight="1">
      <c r="B15" s="2" t="s">
        <v>388</v>
      </c>
    </row>
    <row r="16" spans="2:17" ht="21.75" customHeight="1">
      <c r="B16" s="2" t="s">
        <v>389</v>
      </c>
      <c r="P16" s="5"/>
      <c r="Q16" s="6"/>
    </row>
    <row r="17" spans="1:2" ht="21.75" customHeight="1">
      <c r="A17" s="11"/>
      <c r="B17" s="2" t="s">
        <v>390</v>
      </c>
    </row>
    <row r="18" ht="21.75" customHeight="1">
      <c r="B18" s="2" t="s">
        <v>391</v>
      </c>
    </row>
    <row r="19" ht="21.75" customHeight="1">
      <c r="C19" s="2" t="s">
        <v>392</v>
      </c>
    </row>
    <row r="20" ht="21.75" customHeight="1"/>
    <row r="21" spans="1:17" ht="21.75" customHeight="1">
      <c r="A21" s="12" t="s">
        <v>393</v>
      </c>
      <c r="B21" s="6" t="s">
        <v>394</v>
      </c>
      <c r="C21" s="7"/>
      <c r="D21" s="7"/>
      <c r="E21" s="7"/>
      <c r="F21" s="7"/>
      <c r="G21" s="7"/>
      <c r="H21" s="7"/>
      <c r="I21" s="7"/>
      <c r="J21" s="7"/>
      <c r="K21" s="7"/>
      <c r="L21" s="7"/>
      <c r="M21" s="7"/>
      <c r="N21" s="7"/>
      <c r="O21" s="7"/>
      <c r="P21" s="7"/>
      <c r="Q21" s="7"/>
    </row>
    <row r="22" ht="21.75" customHeight="1">
      <c r="C22" s="2" t="s">
        <v>395</v>
      </c>
    </row>
    <row r="23" ht="21.75" customHeight="1">
      <c r="B23" s="2" t="s">
        <v>396</v>
      </c>
    </row>
    <row r="24" ht="21.75" customHeight="1">
      <c r="B24" s="2" t="s">
        <v>397</v>
      </c>
    </row>
    <row r="25" ht="21.75" customHeight="1">
      <c r="B25" s="2" t="s">
        <v>398</v>
      </c>
    </row>
    <row r="26" ht="21.75" customHeight="1">
      <c r="B26" s="2" t="s">
        <v>399</v>
      </c>
    </row>
    <row r="27" ht="21.75" customHeight="1">
      <c r="B27" s="2" t="s">
        <v>400</v>
      </c>
    </row>
    <row r="28" ht="21.75" customHeight="1">
      <c r="C28" s="2" t="s">
        <v>401</v>
      </c>
    </row>
    <row r="29" ht="21.75" customHeight="1">
      <c r="B29" s="2" t="s">
        <v>402</v>
      </c>
    </row>
    <row r="30" ht="21.75" customHeight="1">
      <c r="B30" s="2" t="s">
        <v>403</v>
      </c>
    </row>
    <row r="31" ht="21.75" customHeight="1">
      <c r="B31" s="2" t="s">
        <v>404</v>
      </c>
    </row>
    <row r="32" ht="21.75" customHeight="1">
      <c r="B32" s="2" t="s">
        <v>405</v>
      </c>
    </row>
    <row r="33" ht="21.75" customHeight="1"/>
    <row r="34" ht="21.75" customHeight="1"/>
    <row r="35" ht="21.75" customHeight="1"/>
    <row r="36" ht="21.75" customHeight="1"/>
    <row r="37" ht="21.75" customHeight="1"/>
    <row r="38" ht="21.75" customHeight="1"/>
    <row r="39" ht="21.75" customHeight="1"/>
    <row r="40" ht="21.75" customHeight="1"/>
    <row r="41" spans="1:17" ht="21.75" customHeight="1">
      <c r="A41" s="13"/>
      <c r="B41" s="7"/>
      <c r="C41" s="7"/>
      <c r="D41" s="7"/>
      <c r="E41" s="7"/>
      <c r="F41" s="7"/>
      <c r="G41" s="14"/>
      <c r="H41" s="14"/>
      <c r="I41" s="14"/>
      <c r="J41" s="14"/>
      <c r="K41" s="14"/>
      <c r="L41" s="15"/>
      <c r="M41" s="7"/>
      <c r="N41" s="14"/>
      <c r="O41" s="16" t="s">
        <v>406</v>
      </c>
      <c r="P41" s="15"/>
      <c r="Q41" s="7"/>
    </row>
    <row r="42" spans="1:17" ht="21.75" customHeight="1">
      <c r="A42" s="11" t="s">
        <v>370</v>
      </c>
      <c r="B42" s="7"/>
      <c r="C42" s="7"/>
      <c r="D42" s="7"/>
      <c r="E42" s="7"/>
      <c r="F42" s="7"/>
      <c r="G42" s="14"/>
      <c r="H42" s="14"/>
      <c r="I42" s="14"/>
      <c r="J42" s="14"/>
      <c r="K42" s="14"/>
      <c r="L42" s="15"/>
      <c r="M42" s="7"/>
      <c r="N42" s="14"/>
      <c r="O42" s="14"/>
      <c r="P42" s="15"/>
      <c r="Q42" s="7"/>
    </row>
    <row r="43" ht="21.75" customHeight="1"/>
    <row r="44" ht="21.75" customHeight="1">
      <c r="B44" s="2" t="s">
        <v>407</v>
      </c>
    </row>
    <row r="45" ht="21.75" customHeight="1">
      <c r="C45" s="2" t="s">
        <v>408</v>
      </c>
    </row>
    <row r="46" ht="21.75" customHeight="1">
      <c r="M46" s="17" t="s">
        <v>409</v>
      </c>
    </row>
    <row r="47" ht="21.75" customHeight="1">
      <c r="M47" s="18" t="s">
        <v>410</v>
      </c>
    </row>
    <row r="48" ht="21.75" customHeight="1">
      <c r="M48" s="19" t="s">
        <v>411</v>
      </c>
    </row>
    <row r="49" spans="3:13" ht="21.75" customHeight="1">
      <c r="C49" s="2" t="s">
        <v>412</v>
      </c>
      <c r="M49" s="20">
        <v>1292</v>
      </c>
    </row>
    <row r="50" spans="3:13" ht="21.75" customHeight="1">
      <c r="C50" s="2" t="s">
        <v>413</v>
      </c>
      <c r="M50" s="20">
        <v>0</v>
      </c>
    </row>
    <row r="51" spans="3:13" ht="21.75" customHeight="1">
      <c r="C51" s="2" t="s">
        <v>414</v>
      </c>
      <c r="M51" s="20">
        <v>0</v>
      </c>
    </row>
    <row r="52" spans="3:13" ht="21.75" customHeight="1">
      <c r="C52" s="2" t="s">
        <v>415</v>
      </c>
      <c r="M52" s="20">
        <v>3112</v>
      </c>
    </row>
    <row r="53" spans="3:13" ht="21.75" customHeight="1">
      <c r="C53" s="2" t="s">
        <v>416</v>
      </c>
      <c r="M53" s="20">
        <v>597</v>
      </c>
    </row>
    <row r="54" spans="3:13" ht="21.75" customHeight="1">
      <c r="C54" s="2" t="s">
        <v>417</v>
      </c>
      <c r="M54" s="20">
        <v>117702</v>
      </c>
    </row>
    <row r="55" spans="3:13" ht="21.75" customHeight="1">
      <c r="C55" s="2" t="s">
        <v>418</v>
      </c>
      <c r="M55" s="20">
        <v>46745</v>
      </c>
    </row>
    <row r="56" spans="3:13" ht="21.75" customHeight="1">
      <c r="C56" s="2" t="s">
        <v>419</v>
      </c>
      <c r="M56" s="20">
        <v>18900</v>
      </c>
    </row>
    <row r="57" spans="3:13" ht="21.75" customHeight="1">
      <c r="C57" s="2" t="s">
        <v>420</v>
      </c>
      <c r="M57" s="20">
        <v>3525</v>
      </c>
    </row>
    <row r="58" spans="4:13" ht="21.75" customHeight="1">
      <c r="D58" s="2" t="s">
        <v>421</v>
      </c>
      <c r="M58" s="21">
        <f>SUM(M49:M57)</f>
        <v>191873</v>
      </c>
    </row>
    <row r="59" ht="21.75" customHeight="1"/>
    <row r="60" spans="3:13" ht="21.75" customHeight="1">
      <c r="C60" s="2" t="s">
        <v>422</v>
      </c>
      <c r="M60" s="20">
        <v>343912</v>
      </c>
    </row>
    <row r="61" spans="3:13" ht="21.75" customHeight="1">
      <c r="C61" s="2" t="s">
        <v>423</v>
      </c>
      <c r="M61" s="20">
        <v>110000</v>
      </c>
    </row>
    <row r="62" spans="3:13" ht="21.75" customHeight="1">
      <c r="C62" s="2" t="s">
        <v>424</v>
      </c>
      <c r="M62" s="20">
        <v>2</v>
      </c>
    </row>
    <row r="63" spans="3:13" ht="21.75" customHeight="1">
      <c r="C63" s="2" t="s">
        <v>425</v>
      </c>
      <c r="M63" s="20">
        <v>575798</v>
      </c>
    </row>
    <row r="64" spans="3:13" ht="21.75" customHeight="1">
      <c r="C64" s="2" t="s">
        <v>426</v>
      </c>
      <c r="M64" s="20">
        <v>278</v>
      </c>
    </row>
    <row r="65" spans="4:13" ht="21.75" customHeight="1">
      <c r="D65" s="2" t="s">
        <v>427</v>
      </c>
      <c r="M65" s="21">
        <f>SUM(M60:M64)</f>
        <v>1029990</v>
      </c>
    </row>
    <row r="66" spans="4:13" ht="21.75" customHeight="1" thickBot="1">
      <c r="D66" s="2" t="s">
        <v>428</v>
      </c>
      <c r="M66" s="22">
        <f>+M58-M65</f>
        <v>-838117</v>
      </c>
    </row>
    <row r="67" ht="9.75" customHeight="1" thickTop="1">
      <c r="M67" s="23"/>
    </row>
    <row r="68" spans="3:13" ht="21.75" customHeight="1">
      <c r="C68" s="2" t="s">
        <v>429</v>
      </c>
      <c r="M68" s="23"/>
    </row>
    <row r="69" spans="2:13" ht="21.75" customHeight="1">
      <c r="B69" s="2" t="s">
        <v>430</v>
      </c>
      <c r="M69" s="23"/>
    </row>
    <row r="70" spans="2:13" ht="21.75" customHeight="1">
      <c r="B70" s="2" t="s">
        <v>431</v>
      </c>
      <c r="M70" s="23"/>
    </row>
    <row r="71" spans="3:13" ht="21.75" customHeight="1">
      <c r="C71" s="2" t="s">
        <v>432</v>
      </c>
      <c r="M71" s="23"/>
    </row>
    <row r="72" spans="2:13" ht="21.75" customHeight="1">
      <c r="B72" s="2" t="s">
        <v>433</v>
      </c>
      <c r="M72" s="23"/>
    </row>
    <row r="73" ht="21.75" customHeight="1">
      <c r="M73" s="23"/>
    </row>
    <row r="74" spans="1:17" ht="21.75" customHeight="1">
      <c r="A74" s="12" t="s">
        <v>434</v>
      </c>
      <c r="B74" s="6" t="s">
        <v>435</v>
      </c>
      <c r="C74" s="7"/>
      <c r="D74" s="7"/>
      <c r="E74" s="7"/>
      <c r="F74" s="7"/>
      <c r="G74" s="7"/>
      <c r="H74" s="7"/>
      <c r="I74" s="7"/>
      <c r="J74" s="7"/>
      <c r="K74" s="7"/>
      <c r="L74" s="7"/>
      <c r="M74" s="7"/>
      <c r="N74" s="7"/>
      <c r="O74" s="7"/>
      <c r="P74" s="7"/>
      <c r="Q74" s="7"/>
    </row>
    <row r="75" spans="1:17" ht="21.75" customHeight="1">
      <c r="A75" s="24"/>
      <c r="B75" s="24" t="s">
        <v>436</v>
      </c>
      <c r="C75" s="7" t="s">
        <v>437</v>
      </c>
      <c r="D75" s="7"/>
      <c r="E75" s="7"/>
      <c r="F75" s="7"/>
      <c r="G75" s="14"/>
      <c r="H75" s="14"/>
      <c r="I75" s="14"/>
      <c r="J75" s="14"/>
      <c r="K75" s="14"/>
      <c r="L75" s="14"/>
      <c r="M75" s="7"/>
      <c r="N75" s="14"/>
      <c r="O75" s="14"/>
      <c r="P75" s="15"/>
      <c r="Q75" s="7"/>
    </row>
    <row r="76" spans="1:17" ht="21.75" customHeight="1">
      <c r="A76" s="24"/>
      <c r="B76" s="7"/>
      <c r="C76" s="7" t="s">
        <v>438</v>
      </c>
      <c r="D76" s="7"/>
      <c r="E76" s="7"/>
      <c r="F76" s="7"/>
      <c r="G76" s="14"/>
      <c r="H76" s="14"/>
      <c r="I76" s="14"/>
      <c r="J76" s="14"/>
      <c r="K76" s="14"/>
      <c r="L76" s="15"/>
      <c r="M76" s="7"/>
      <c r="N76" s="14"/>
      <c r="O76" s="14"/>
      <c r="P76" s="15"/>
      <c r="Q76" s="7"/>
    </row>
    <row r="77" spans="1:17" ht="21.75" customHeight="1">
      <c r="A77" s="24"/>
      <c r="B77" s="7" t="s">
        <v>439</v>
      </c>
      <c r="C77" s="7"/>
      <c r="D77" s="7"/>
      <c r="E77" s="7"/>
      <c r="F77" s="7"/>
      <c r="G77" s="14"/>
      <c r="H77" s="14"/>
      <c r="I77" s="14"/>
      <c r="J77" s="14"/>
      <c r="K77" s="14"/>
      <c r="L77" s="15"/>
      <c r="M77" s="7"/>
      <c r="N77" s="14"/>
      <c r="O77" s="14"/>
      <c r="P77" s="15"/>
      <c r="Q77" s="7"/>
    </row>
    <row r="78" spans="1:17" ht="21.75" customHeight="1">
      <c r="A78" s="24"/>
      <c r="B78" s="7" t="s">
        <v>440</v>
      </c>
      <c r="C78" s="7"/>
      <c r="D78" s="7"/>
      <c r="E78" s="7"/>
      <c r="F78" s="7"/>
      <c r="G78" s="14"/>
      <c r="H78" s="14"/>
      <c r="I78" s="14"/>
      <c r="J78" s="14"/>
      <c r="K78" s="14"/>
      <c r="L78" s="15"/>
      <c r="M78" s="7"/>
      <c r="N78" s="14"/>
      <c r="O78" s="14"/>
      <c r="P78" s="15"/>
      <c r="Q78" s="7"/>
    </row>
    <row r="79" spans="1:17" ht="21.75" customHeight="1">
      <c r="A79" s="24"/>
      <c r="B79" s="7" t="s">
        <v>441</v>
      </c>
      <c r="C79" s="7"/>
      <c r="D79" s="7"/>
      <c r="E79" s="7"/>
      <c r="F79" s="7"/>
      <c r="G79" s="14"/>
      <c r="H79" s="14"/>
      <c r="I79" s="14"/>
      <c r="J79" s="14"/>
      <c r="K79" s="14"/>
      <c r="L79" s="15"/>
      <c r="M79" s="7"/>
      <c r="N79" s="14"/>
      <c r="O79" s="14"/>
      <c r="P79" s="15"/>
      <c r="Q79" s="7"/>
    </row>
    <row r="80" ht="21.75" customHeight="1">
      <c r="M80" s="23"/>
    </row>
    <row r="81" ht="21.75" customHeight="1">
      <c r="M81" s="23"/>
    </row>
    <row r="82" spans="1:17" ht="21.75" customHeight="1">
      <c r="A82" s="24"/>
      <c r="B82" s="7"/>
      <c r="C82" s="7"/>
      <c r="D82" s="7"/>
      <c r="E82" s="7"/>
      <c r="F82" s="7"/>
      <c r="G82" s="14"/>
      <c r="H82" s="14"/>
      <c r="I82" s="14"/>
      <c r="J82" s="14"/>
      <c r="K82" s="14"/>
      <c r="L82" s="14"/>
      <c r="M82" s="7"/>
      <c r="N82" s="14"/>
      <c r="O82" s="14"/>
      <c r="P82" s="15"/>
      <c r="Q82" s="7"/>
    </row>
    <row r="83" spans="1:17" ht="21.75" customHeight="1">
      <c r="A83" s="13"/>
      <c r="B83" s="7"/>
      <c r="C83" s="7"/>
      <c r="D83" s="7"/>
      <c r="E83" s="7"/>
      <c r="F83" s="7"/>
      <c r="G83" s="14"/>
      <c r="H83" s="14"/>
      <c r="I83" s="14"/>
      <c r="J83" s="14"/>
      <c r="K83" s="14"/>
      <c r="L83" s="15"/>
      <c r="M83" s="7"/>
      <c r="N83" s="14"/>
      <c r="O83" s="16" t="s">
        <v>442</v>
      </c>
      <c r="P83" s="15"/>
      <c r="Q83" s="7"/>
    </row>
    <row r="84" spans="1:17" ht="21.75" customHeight="1">
      <c r="A84" s="11" t="s">
        <v>370</v>
      </c>
      <c r="B84" s="7"/>
      <c r="C84" s="7"/>
      <c r="D84" s="7"/>
      <c r="E84" s="7"/>
      <c r="F84" s="7"/>
      <c r="G84" s="14"/>
      <c r="H84" s="14"/>
      <c r="I84" s="14"/>
      <c r="J84" s="14"/>
      <c r="K84" s="14"/>
      <c r="L84" s="15"/>
      <c r="M84" s="7"/>
      <c r="N84" s="14"/>
      <c r="O84" s="14"/>
      <c r="P84" s="15"/>
      <c r="Q84" s="7"/>
    </row>
    <row r="85" spans="1:17" ht="21.75" customHeight="1">
      <c r="A85" s="11"/>
      <c r="B85" s="7"/>
      <c r="C85" s="7"/>
      <c r="D85" s="7"/>
      <c r="E85" s="7"/>
      <c r="F85" s="7"/>
      <c r="G85" s="14"/>
      <c r="H85" s="14"/>
      <c r="I85" s="14"/>
      <c r="J85" s="14"/>
      <c r="K85" s="14"/>
      <c r="L85" s="15"/>
      <c r="M85" s="7"/>
      <c r="N85" s="14"/>
      <c r="O85" s="14"/>
      <c r="P85" s="15"/>
      <c r="Q85" s="7"/>
    </row>
    <row r="86" spans="1:17" ht="21.75" customHeight="1">
      <c r="A86" s="24"/>
      <c r="B86" s="7"/>
      <c r="C86" s="7" t="s">
        <v>443</v>
      </c>
      <c r="D86" s="7"/>
      <c r="E86" s="7"/>
      <c r="F86" s="7"/>
      <c r="G86" s="14"/>
      <c r="H86" s="14"/>
      <c r="I86" s="14"/>
      <c r="J86" s="14"/>
      <c r="K86" s="14"/>
      <c r="L86" s="14"/>
      <c r="M86" s="7"/>
      <c r="N86" s="14"/>
      <c r="O86" s="14"/>
      <c r="P86" s="15"/>
      <c r="Q86" s="7"/>
    </row>
    <row r="87" spans="1:17" ht="21.75" customHeight="1">
      <c r="A87" s="24"/>
      <c r="B87" s="7" t="s">
        <v>444</v>
      </c>
      <c r="C87" s="7"/>
      <c r="D87" s="7"/>
      <c r="E87" s="7"/>
      <c r="F87" s="7"/>
      <c r="G87" s="14"/>
      <c r="H87" s="14"/>
      <c r="I87" s="14"/>
      <c r="J87" s="14"/>
      <c r="K87" s="14"/>
      <c r="L87" s="14"/>
      <c r="M87" s="7"/>
      <c r="N87" s="14"/>
      <c r="O87" s="14"/>
      <c r="P87" s="15"/>
      <c r="Q87" s="7"/>
    </row>
    <row r="88" spans="1:17" ht="21.75" customHeight="1">
      <c r="A88" s="24"/>
      <c r="B88" s="7" t="s">
        <v>445</v>
      </c>
      <c r="C88" s="7"/>
      <c r="D88" s="7"/>
      <c r="E88" s="7"/>
      <c r="F88" s="7"/>
      <c r="G88" s="14"/>
      <c r="H88" s="14"/>
      <c r="I88" s="14"/>
      <c r="J88" s="14"/>
      <c r="K88" s="14"/>
      <c r="L88" s="14"/>
      <c r="M88" s="7"/>
      <c r="N88" s="14"/>
      <c r="O88" s="14"/>
      <c r="P88" s="15"/>
      <c r="Q88" s="7"/>
    </row>
    <row r="89" spans="1:17" ht="21.75" customHeight="1">
      <c r="A89" s="13"/>
      <c r="B89" s="7"/>
      <c r="C89" s="7" t="s">
        <v>446</v>
      </c>
      <c r="D89" s="7"/>
      <c r="E89" s="7"/>
      <c r="F89" s="7"/>
      <c r="G89" s="14"/>
      <c r="H89" s="14"/>
      <c r="I89" s="14"/>
      <c r="J89" s="14"/>
      <c r="K89" s="14"/>
      <c r="L89" s="15"/>
      <c r="M89" s="7"/>
      <c r="N89" s="14"/>
      <c r="O89" s="14"/>
      <c r="P89" s="15"/>
      <c r="Q89" s="7"/>
    </row>
    <row r="90" spans="1:17" ht="21.75" customHeight="1">
      <c r="A90" s="13"/>
      <c r="B90" s="7" t="s">
        <v>447</v>
      </c>
      <c r="C90" s="7"/>
      <c r="D90" s="7"/>
      <c r="E90" s="7"/>
      <c r="F90" s="7"/>
      <c r="G90" s="14"/>
      <c r="H90" s="14"/>
      <c r="I90" s="14"/>
      <c r="J90" s="14"/>
      <c r="K90" s="14"/>
      <c r="L90" s="15"/>
      <c r="M90" s="7"/>
      <c r="N90" s="14"/>
      <c r="O90" s="14"/>
      <c r="P90" s="15"/>
      <c r="Q90" s="7"/>
    </row>
    <row r="91" spans="1:17" ht="21.75" customHeight="1">
      <c r="A91" s="13"/>
      <c r="B91" s="7" t="s">
        <v>448</v>
      </c>
      <c r="C91" s="7"/>
      <c r="D91" s="7"/>
      <c r="E91" s="7"/>
      <c r="F91" s="7"/>
      <c r="G91" s="14"/>
      <c r="H91" s="14"/>
      <c r="I91" s="14"/>
      <c r="J91" s="14"/>
      <c r="K91" s="14"/>
      <c r="L91" s="15"/>
      <c r="M91" s="7"/>
      <c r="N91" s="14"/>
      <c r="O91" s="14"/>
      <c r="P91" s="15"/>
      <c r="Q91" s="7"/>
    </row>
    <row r="92" spans="1:17" ht="21.75" customHeight="1">
      <c r="A92" s="13"/>
      <c r="B92" s="7" t="s">
        <v>449</v>
      </c>
      <c r="C92" s="7"/>
      <c r="D92" s="7"/>
      <c r="E92" s="7"/>
      <c r="F92" s="7"/>
      <c r="G92" s="14"/>
      <c r="H92" s="14"/>
      <c r="I92" s="14"/>
      <c r="J92" s="14"/>
      <c r="K92" s="14"/>
      <c r="L92" s="15"/>
      <c r="M92" s="7"/>
      <c r="N92" s="14"/>
      <c r="O92" s="14"/>
      <c r="P92" s="15"/>
      <c r="Q92" s="7"/>
    </row>
    <row r="93" spans="1:17" ht="21.75" customHeight="1">
      <c r="A93" s="13"/>
      <c r="B93" s="7" t="s">
        <v>450</v>
      </c>
      <c r="C93" s="7"/>
      <c r="D93" s="7"/>
      <c r="E93" s="7"/>
      <c r="F93" s="7"/>
      <c r="G93" s="14"/>
      <c r="H93" s="14"/>
      <c r="I93" s="14"/>
      <c r="J93" s="14"/>
      <c r="K93" s="14"/>
      <c r="L93" s="15"/>
      <c r="M93" s="7"/>
      <c r="N93" s="14"/>
      <c r="P93" s="15"/>
      <c r="Q93" s="7"/>
    </row>
    <row r="94" spans="1:17" ht="21.75" customHeight="1">
      <c r="A94" s="25"/>
      <c r="B94" s="24" t="s">
        <v>451</v>
      </c>
      <c r="C94" s="7" t="s">
        <v>452</v>
      </c>
      <c r="D94" s="7"/>
      <c r="E94" s="7"/>
      <c r="F94" s="7"/>
      <c r="G94" s="7"/>
      <c r="H94" s="7"/>
      <c r="I94" s="7"/>
      <c r="J94" s="7"/>
      <c r="K94" s="7"/>
      <c r="L94" s="7"/>
      <c r="M94" s="7"/>
      <c r="N94" s="7"/>
      <c r="O94" s="7"/>
      <c r="P94" s="7"/>
      <c r="Q94" s="7"/>
    </row>
    <row r="95" spans="1:17" ht="21.75" customHeight="1">
      <c r="A95" s="25"/>
      <c r="B95" s="7"/>
      <c r="C95" s="7" t="s">
        <v>453</v>
      </c>
      <c r="D95" s="7"/>
      <c r="E95" s="7"/>
      <c r="F95" s="7"/>
      <c r="G95" s="7"/>
      <c r="H95" s="7"/>
      <c r="I95" s="7"/>
      <c r="J95" s="7"/>
      <c r="K95" s="7"/>
      <c r="L95" s="7"/>
      <c r="M95" s="7"/>
      <c r="N95" s="7"/>
      <c r="O95" s="7"/>
      <c r="P95" s="7"/>
      <c r="Q95" s="7"/>
    </row>
    <row r="96" spans="1:17" ht="21.75" customHeight="1">
      <c r="A96" s="7" t="s">
        <v>441</v>
      </c>
      <c r="B96" s="26">
        <v>4.3</v>
      </c>
      <c r="C96" s="7" t="s">
        <v>454</v>
      </c>
      <c r="D96" s="7"/>
      <c r="E96" s="7"/>
      <c r="F96" s="7"/>
      <c r="G96" s="7"/>
      <c r="H96" s="7"/>
      <c r="I96" s="7"/>
      <c r="J96" s="7"/>
      <c r="K96" s="7"/>
      <c r="L96" s="7"/>
      <c r="M96" s="7"/>
      <c r="N96" s="7"/>
      <c r="O96" s="7"/>
      <c r="P96" s="7"/>
      <c r="Q96" s="7"/>
    </row>
    <row r="97" spans="1:17" ht="21.75" customHeight="1">
      <c r="A97" s="7"/>
      <c r="B97" s="27"/>
      <c r="C97" s="2" t="s">
        <v>455</v>
      </c>
      <c r="D97" s="7"/>
      <c r="E97" s="7"/>
      <c r="F97" s="7"/>
      <c r="G97" s="7"/>
      <c r="H97" s="7"/>
      <c r="I97" s="7"/>
      <c r="J97" s="7"/>
      <c r="K97" s="7"/>
      <c r="L97" s="7"/>
      <c r="M97" s="7"/>
      <c r="N97" s="7"/>
      <c r="O97" s="7"/>
      <c r="P97" s="7"/>
      <c r="Q97" s="7"/>
    </row>
    <row r="98" spans="1:17" ht="21.75" customHeight="1">
      <c r="A98" s="7" t="s">
        <v>441</v>
      </c>
      <c r="B98" s="7"/>
      <c r="C98" s="7" t="s">
        <v>456</v>
      </c>
      <c r="D98" s="7"/>
      <c r="E98" s="7"/>
      <c r="F98" s="7"/>
      <c r="G98" s="7"/>
      <c r="H98" s="7"/>
      <c r="I98" s="7"/>
      <c r="J98" s="7"/>
      <c r="K98" s="7"/>
      <c r="L98" s="7"/>
      <c r="M98" s="7"/>
      <c r="N98" s="7"/>
      <c r="O98" s="7"/>
      <c r="P98" s="7"/>
      <c r="Q98" s="7"/>
    </row>
    <row r="99" spans="1:17" ht="21.75" customHeight="1">
      <c r="A99" s="7"/>
      <c r="B99" s="7" t="s">
        <v>457</v>
      </c>
      <c r="C99" s="7"/>
      <c r="D99" s="7"/>
      <c r="E99" s="7"/>
      <c r="F99" s="7"/>
      <c r="G99" s="7"/>
      <c r="H99" s="7"/>
      <c r="I99" s="7"/>
      <c r="J99" s="7"/>
      <c r="K99" s="7"/>
      <c r="L99" s="7"/>
      <c r="M99" s="7"/>
      <c r="N99" s="7"/>
      <c r="O99" s="7"/>
      <c r="P99" s="7"/>
      <c r="Q99" s="7"/>
    </row>
    <row r="100" spans="1:17" ht="21.75" customHeight="1">
      <c r="A100" s="7"/>
      <c r="B100" s="7" t="s">
        <v>458</v>
      </c>
      <c r="C100" s="7"/>
      <c r="D100" s="7"/>
      <c r="E100" s="7"/>
      <c r="F100" s="7"/>
      <c r="G100" s="7"/>
      <c r="H100" s="7"/>
      <c r="I100" s="7"/>
      <c r="J100" s="7"/>
      <c r="K100" s="7"/>
      <c r="L100" s="7"/>
      <c r="M100" s="7"/>
      <c r="N100" s="7"/>
      <c r="O100" s="7"/>
      <c r="P100" s="7"/>
      <c r="Q100" s="7"/>
    </row>
    <row r="101" spans="1:17" ht="21.75" customHeight="1">
      <c r="A101" s="7"/>
      <c r="B101" s="27" t="s">
        <v>459</v>
      </c>
      <c r="C101" s="7" t="s">
        <v>460</v>
      </c>
      <c r="E101" s="7"/>
      <c r="F101" s="7"/>
      <c r="G101" s="7"/>
      <c r="H101" s="7"/>
      <c r="I101" s="7"/>
      <c r="J101" s="7"/>
      <c r="K101" s="7"/>
      <c r="L101" s="7"/>
      <c r="M101" s="7"/>
      <c r="N101" s="7"/>
      <c r="O101" s="7"/>
      <c r="P101" s="7"/>
      <c r="Q101" s="7"/>
    </row>
    <row r="102" spans="1:17" ht="21.75" customHeight="1">
      <c r="A102" s="7"/>
      <c r="B102" s="7"/>
      <c r="C102" s="7" t="s">
        <v>461</v>
      </c>
      <c r="D102" s="7"/>
      <c r="E102" s="7"/>
      <c r="F102" s="7"/>
      <c r="H102" s="7"/>
      <c r="I102" s="7"/>
      <c r="J102" s="7"/>
      <c r="K102" s="7"/>
      <c r="L102" s="7"/>
      <c r="M102" s="7"/>
      <c r="N102" s="7"/>
      <c r="O102" s="7"/>
      <c r="P102" s="7"/>
      <c r="Q102" s="7"/>
    </row>
    <row r="103" spans="1:17" ht="21.75" customHeight="1">
      <c r="A103" s="7"/>
      <c r="B103" s="7"/>
      <c r="C103" s="7" t="s">
        <v>462</v>
      </c>
      <c r="D103" s="7"/>
      <c r="E103" s="7"/>
      <c r="F103" s="7"/>
      <c r="H103" s="7"/>
      <c r="I103" s="7"/>
      <c r="J103" s="7"/>
      <c r="K103" s="7"/>
      <c r="L103" s="7"/>
      <c r="M103" s="7"/>
      <c r="N103" s="7"/>
      <c r="O103" s="7"/>
      <c r="P103" s="7"/>
      <c r="Q103" s="7"/>
    </row>
    <row r="104" spans="1:17" ht="21.75" customHeight="1">
      <c r="A104" s="7"/>
      <c r="B104" s="7" t="s">
        <v>463</v>
      </c>
      <c r="C104" s="7"/>
      <c r="D104" s="7"/>
      <c r="E104" s="7"/>
      <c r="F104" s="7"/>
      <c r="H104" s="7"/>
      <c r="I104" s="7"/>
      <c r="J104" s="7"/>
      <c r="K104" s="7"/>
      <c r="L104" s="7"/>
      <c r="M104" s="7"/>
      <c r="N104" s="7"/>
      <c r="O104" s="7"/>
      <c r="P104" s="7"/>
      <c r="Q104" s="7"/>
    </row>
    <row r="105" spans="1:17" ht="21.75" customHeight="1">
      <c r="A105" s="7"/>
      <c r="B105" s="27" t="s">
        <v>464</v>
      </c>
      <c r="C105" s="7" t="s">
        <v>465</v>
      </c>
      <c r="D105" s="7"/>
      <c r="E105" s="7"/>
      <c r="F105" s="7"/>
      <c r="H105" s="7"/>
      <c r="I105" s="7"/>
      <c r="J105" s="7"/>
      <c r="K105" s="7"/>
      <c r="L105" s="7"/>
      <c r="M105" s="7"/>
      <c r="N105" s="7"/>
      <c r="O105" s="7"/>
      <c r="P105" s="7"/>
      <c r="Q105" s="7"/>
    </row>
    <row r="106" spans="1:17" ht="21.75" customHeight="1">
      <c r="A106" s="7"/>
      <c r="B106" s="7"/>
      <c r="C106" s="7" t="s">
        <v>466</v>
      </c>
      <c r="D106" s="7"/>
      <c r="E106" s="7"/>
      <c r="F106" s="7"/>
      <c r="H106" s="7"/>
      <c r="I106" s="7"/>
      <c r="J106" s="7"/>
      <c r="K106" s="7"/>
      <c r="L106" s="7"/>
      <c r="M106" s="7"/>
      <c r="N106" s="7"/>
      <c r="O106" s="7"/>
      <c r="P106" s="7"/>
      <c r="Q106" s="7"/>
    </row>
    <row r="107" spans="1:17" ht="21.75" customHeight="1">
      <c r="A107" s="7"/>
      <c r="B107" s="7" t="s">
        <v>467</v>
      </c>
      <c r="C107" s="27"/>
      <c r="D107" s="7"/>
      <c r="E107" s="7"/>
      <c r="F107" s="7"/>
      <c r="H107" s="7"/>
      <c r="I107" s="7"/>
      <c r="J107" s="7"/>
      <c r="K107" s="7"/>
      <c r="L107" s="7"/>
      <c r="M107" s="7"/>
      <c r="N107" s="7"/>
      <c r="O107" s="7"/>
      <c r="P107" s="7"/>
      <c r="Q107" s="7"/>
    </row>
    <row r="108" spans="1:17" ht="21.75" customHeight="1">
      <c r="A108" s="7"/>
      <c r="B108" s="7"/>
      <c r="C108" s="7" t="s">
        <v>468</v>
      </c>
      <c r="D108" s="7"/>
      <c r="E108" s="7"/>
      <c r="F108" s="7"/>
      <c r="H108" s="7"/>
      <c r="I108" s="7"/>
      <c r="J108" s="7"/>
      <c r="K108" s="7"/>
      <c r="L108" s="7"/>
      <c r="M108" s="7"/>
      <c r="N108" s="7"/>
      <c r="O108" s="7"/>
      <c r="P108" s="7"/>
      <c r="Q108" s="7"/>
    </row>
    <row r="109" spans="1:17" ht="21.75" customHeight="1">
      <c r="A109" s="7"/>
      <c r="B109" s="7" t="s">
        <v>469</v>
      </c>
      <c r="C109" s="7"/>
      <c r="D109" s="7"/>
      <c r="E109" s="7"/>
      <c r="F109" s="7"/>
      <c r="H109" s="7"/>
      <c r="I109" s="7"/>
      <c r="J109" s="7"/>
      <c r="K109" s="7"/>
      <c r="L109" s="7"/>
      <c r="M109" s="7"/>
      <c r="N109" s="7"/>
      <c r="O109" s="7"/>
      <c r="P109" s="7"/>
      <c r="Q109" s="7"/>
    </row>
    <row r="110" spans="1:17" ht="21.75" customHeight="1">
      <c r="A110" s="7"/>
      <c r="B110" s="7"/>
      <c r="C110" s="7" t="s">
        <v>470</v>
      </c>
      <c r="D110" s="7"/>
      <c r="E110" s="7"/>
      <c r="F110" s="7"/>
      <c r="H110" s="7"/>
      <c r="I110" s="7"/>
      <c r="J110" s="7"/>
      <c r="K110" s="7"/>
      <c r="L110" s="7"/>
      <c r="M110" s="7"/>
      <c r="N110" s="7"/>
      <c r="O110" s="7"/>
      <c r="P110" s="7"/>
      <c r="Q110" s="7"/>
    </row>
    <row r="111" spans="1:17" ht="21.75" customHeight="1">
      <c r="A111" s="7"/>
      <c r="B111" s="7"/>
      <c r="C111" s="28" t="s">
        <v>471</v>
      </c>
      <c r="D111" s="7" t="s">
        <v>472</v>
      </c>
      <c r="E111" s="7"/>
      <c r="F111" s="7"/>
      <c r="H111" s="7"/>
      <c r="I111" s="7"/>
      <c r="J111" s="7"/>
      <c r="K111" s="7"/>
      <c r="L111" s="7"/>
      <c r="M111" s="7"/>
      <c r="N111" s="7"/>
      <c r="O111" s="7"/>
      <c r="P111" s="7"/>
      <c r="Q111" s="7"/>
    </row>
    <row r="112" spans="1:17" ht="21.75" customHeight="1">
      <c r="A112" s="7"/>
      <c r="B112" s="7"/>
      <c r="C112" s="7"/>
      <c r="D112" s="7" t="s">
        <v>473</v>
      </c>
      <c r="E112" s="7"/>
      <c r="F112" s="7"/>
      <c r="H112" s="7"/>
      <c r="I112" s="7"/>
      <c r="J112" s="7"/>
      <c r="K112" s="7"/>
      <c r="L112" s="7"/>
      <c r="M112" s="7"/>
      <c r="N112" s="7"/>
      <c r="O112" s="7"/>
      <c r="P112" s="7"/>
      <c r="Q112" s="7"/>
    </row>
    <row r="113" spans="1:17" ht="21.75" customHeight="1">
      <c r="A113" s="7"/>
      <c r="B113" s="7"/>
      <c r="C113" s="7"/>
      <c r="D113" s="7" t="s">
        <v>474</v>
      </c>
      <c r="E113" s="7"/>
      <c r="F113" s="7"/>
      <c r="H113" s="7"/>
      <c r="I113" s="7"/>
      <c r="J113" s="7"/>
      <c r="K113" s="7"/>
      <c r="L113" s="7"/>
      <c r="M113" s="7"/>
      <c r="N113" s="7"/>
      <c r="O113" s="7"/>
      <c r="P113" s="7"/>
      <c r="Q113" s="7"/>
    </row>
    <row r="114" spans="1:17" ht="21.75" customHeight="1">
      <c r="A114" s="7"/>
      <c r="B114" s="7"/>
      <c r="C114" s="7"/>
      <c r="D114" s="7" t="s">
        <v>475</v>
      </c>
      <c r="E114" s="7"/>
      <c r="F114" s="7"/>
      <c r="H114" s="7"/>
      <c r="I114" s="7"/>
      <c r="J114" s="7"/>
      <c r="K114" s="7"/>
      <c r="L114" s="7"/>
      <c r="M114" s="7"/>
      <c r="N114" s="7"/>
      <c r="O114" s="7"/>
      <c r="P114" s="7"/>
      <c r="Q114" s="7"/>
    </row>
    <row r="115" spans="1:17" ht="21.75" customHeight="1">
      <c r="A115" s="7"/>
      <c r="B115" s="7"/>
      <c r="C115" s="28" t="s">
        <v>471</v>
      </c>
      <c r="D115" s="7" t="s">
        <v>476</v>
      </c>
      <c r="E115" s="7"/>
      <c r="F115" s="7"/>
      <c r="H115" s="7"/>
      <c r="I115" s="7"/>
      <c r="J115" s="7"/>
      <c r="K115" s="7"/>
      <c r="L115" s="7"/>
      <c r="M115" s="7"/>
      <c r="N115" s="7"/>
      <c r="O115" s="7"/>
      <c r="P115" s="7"/>
      <c r="Q115" s="7"/>
    </row>
    <row r="116" spans="1:17" ht="21.75" customHeight="1">
      <c r="A116" s="7"/>
      <c r="B116" s="7"/>
      <c r="C116" s="7"/>
      <c r="D116" s="7" t="s">
        <v>477</v>
      </c>
      <c r="E116" s="7"/>
      <c r="F116" s="7"/>
      <c r="H116" s="7"/>
      <c r="I116" s="7"/>
      <c r="J116" s="7"/>
      <c r="K116" s="7"/>
      <c r="L116" s="7"/>
      <c r="M116" s="7"/>
      <c r="N116" s="7"/>
      <c r="O116" s="7"/>
      <c r="P116" s="7"/>
      <c r="Q116" s="7"/>
    </row>
    <row r="117" spans="1:17" ht="21.75" customHeight="1">
      <c r="A117" s="7"/>
      <c r="B117" s="7"/>
      <c r="C117" s="7"/>
      <c r="D117" s="7" t="s">
        <v>478</v>
      </c>
      <c r="E117" s="7"/>
      <c r="F117" s="7"/>
      <c r="H117" s="7"/>
      <c r="I117" s="7"/>
      <c r="J117" s="7"/>
      <c r="K117" s="7"/>
      <c r="L117" s="7"/>
      <c r="M117" s="7"/>
      <c r="N117" s="7"/>
      <c r="O117" s="7"/>
      <c r="P117" s="7"/>
      <c r="Q117" s="7"/>
    </row>
    <row r="118" spans="1:17" ht="21.75" customHeight="1">
      <c r="A118" s="7"/>
      <c r="B118" s="7"/>
      <c r="C118" s="7"/>
      <c r="D118" s="7" t="s">
        <v>479</v>
      </c>
      <c r="E118" s="7"/>
      <c r="F118" s="7"/>
      <c r="H118" s="7"/>
      <c r="I118" s="7"/>
      <c r="J118" s="7"/>
      <c r="K118" s="7"/>
      <c r="L118" s="7"/>
      <c r="M118" s="7"/>
      <c r="N118" s="7"/>
      <c r="O118" s="7"/>
      <c r="P118" s="7"/>
      <c r="Q118" s="7"/>
    </row>
    <row r="119" spans="1:17" ht="21.75" customHeight="1">
      <c r="A119" s="7"/>
      <c r="B119" s="7"/>
      <c r="C119" s="7"/>
      <c r="D119" s="7" t="s">
        <v>480</v>
      </c>
      <c r="E119" s="7"/>
      <c r="F119" s="7"/>
      <c r="H119" s="7"/>
      <c r="I119" s="7"/>
      <c r="J119" s="7"/>
      <c r="K119" s="7"/>
      <c r="L119" s="7"/>
      <c r="M119" s="7"/>
      <c r="N119" s="7"/>
      <c r="O119" s="7"/>
      <c r="P119" s="7"/>
      <c r="Q119" s="7"/>
    </row>
    <row r="120" spans="1:17" ht="21.75" customHeight="1">
      <c r="A120" s="7"/>
      <c r="B120" s="7"/>
      <c r="C120" s="7"/>
      <c r="D120" s="7" t="s">
        <v>481</v>
      </c>
      <c r="E120" s="7"/>
      <c r="F120" s="7"/>
      <c r="H120" s="7"/>
      <c r="I120" s="7"/>
      <c r="J120" s="7"/>
      <c r="K120" s="7"/>
      <c r="L120" s="7"/>
      <c r="M120" s="7"/>
      <c r="N120" s="7"/>
      <c r="O120" s="7"/>
      <c r="P120" s="7"/>
      <c r="Q120" s="7"/>
    </row>
    <row r="121" spans="1:17" ht="21.75" customHeight="1">
      <c r="A121" s="7"/>
      <c r="B121" s="7"/>
      <c r="C121" s="7"/>
      <c r="D121" s="7"/>
      <c r="E121" s="7"/>
      <c r="F121" s="7"/>
      <c r="H121" s="7"/>
      <c r="I121" s="7"/>
      <c r="J121" s="7"/>
      <c r="K121" s="7"/>
      <c r="L121" s="7"/>
      <c r="M121" s="7"/>
      <c r="N121" s="7"/>
      <c r="O121" s="7"/>
      <c r="P121" s="7"/>
      <c r="Q121" s="7"/>
    </row>
    <row r="122" spans="1:17" ht="21.75" customHeight="1">
      <c r="A122" s="7"/>
      <c r="B122" s="7"/>
      <c r="C122" s="7"/>
      <c r="D122" s="7"/>
      <c r="E122" s="7"/>
      <c r="F122" s="7"/>
      <c r="H122" s="7"/>
      <c r="I122" s="7"/>
      <c r="J122" s="7"/>
      <c r="K122" s="7"/>
      <c r="L122" s="7"/>
      <c r="M122" s="7"/>
      <c r="N122" s="7"/>
      <c r="O122" s="7"/>
      <c r="P122" s="7"/>
      <c r="Q122" s="7"/>
    </row>
    <row r="123" spans="1:17" ht="21.75" customHeight="1">
      <c r="A123" s="7"/>
      <c r="B123" s="7"/>
      <c r="C123" s="7"/>
      <c r="D123" s="7"/>
      <c r="E123" s="7"/>
      <c r="F123" s="7"/>
      <c r="H123" s="7"/>
      <c r="I123" s="7"/>
      <c r="J123" s="7"/>
      <c r="K123" s="7"/>
      <c r="L123" s="7"/>
      <c r="M123" s="7"/>
      <c r="N123" s="7"/>
      <c r="O123" s="7"/>
      <c r="P123" s="7"/>
      <c r="Q123" s="7"/>
    </row>
    <row r="124" spans="1:17" ht="21.75" customHeight="1">
      <c r="A124" s="7"/>
      <c r="B124" s="7"/>
      <c r="C124" s="7"/>
      <c r="D124" s="7"/>
      <c r="E124" s="7"/>
      <c r="F124" s="7"/>
      <c r="H124" s="7"/>
      <c r="I124" s="7"/>
      <c r="J124" s="7"/>
      <c r="K124" s="7"/>
      <c r="L124" s="7"/>
      <c r="M124" s="7"/>
      <c r="N124" s="7"/>
      <c r="O124" s="16" t="s">
        <v>482</v>
      </c>
      <c r="P124" s="7"/>
      <c r="Q124" s="7"/>
    </row>
    <row r="125" spans="1:17" ht="21.75" customHeight="1">
      <c r="A125" s="11" t="s">
        <v>370</v>
      </c>
      <c r="B125" s="7"/>
      <c r="C125" s="7"/>
      <c r="D125" s="7"/>
      <c r="E125" s="7"/>
      <c r="F125" s="7"/>
      <c r="H125" s="7"/>
      <c r="I125" s="7"/>
      <c r="J125" s="7"/>
      <c r="K125" s="7"/>
      <c r="L125" s="7"/>
      <c r="M125" s="7"/>
      <c r="N125" s="7"/>
      <c r="O125" s="7"/>
      <c r="P125" s="7"/>
      <c r="Q125" s="7"/>
    </row>
    <row r="126" spans="1:17" ht="21.75" customHeight="1">
      <c r="A126" s="7"/>
      <c r="B126" s="7"/>
      <c r="C126" s="7"/>
      <c r="D126" s="7"/>
      <c r="E126" s="7"/>
      <c r="F126" s="7"/>
      <c r="H126" s="7"/>
      <c r="I126" s="7"/>
      <c r="J126" s="7"/>
      <c r="K126" s="7"/>
      <c r="L126" s="7"/>
      <c r="M126" s="7"/>
      <c r="N126" s="7"/>
      <c r="O126" s="7"/>
      <c r="P126" s="7"/>
      <c r="Q126" s="7"/>
    </row>
    <row r="127" spans="1:17" ht="21.75" customHeight="1">
      <c r="A127" s="7"/>
      <c r="B127" s="7"/>
      <c r="C127" s="7" t="s">
        <v>483</v>
      </c>
      <c r="D127" s="7"/>
      <c r="E127" s="7"/>
      <c r="F127" s="7"/>
      <c r="H127" s="7"/>
      <c r="I127" s="7"/>
      <c r="J127" s="7"/>
      <c r="K127" s="7"/>
      <c r="L127" s="7"/>
      <c r="M127" s="7"/>
      <c r="N127" s="7"/>
      <c r="O127" s="7"/>
      <c r="P127" s="7"/>
      <c r="Q127" s="7"/>
    </row>
    <row r="128" spans="1:17" ht="21.75" customHeight="1">
      <c r="A128" s="7"/>
      <c r="B128" s="7" t="s">
        <v>484</v>
      </c>
      <c r="C128" s="7"/>
      <c r="D128" s="7"/>
      <c r="E128" s="7"/>
      <c r="F128" s="7"/>
      <c r="H128" s="7"/>
      <c r="I128" s="7"/>
      <c r="J128" s="7"/>
      <c r="K128" s="7"/>
      <c r="L128" s="7"/>
      <c r="M128" s="7"/>
      <c r="N128" s="7"/>
      <c r="O128" s="7"/>
      <c r="P128" s="7"/>
      <c r="Q128" s="7"/>
    </row>
    <row r="129" spans="1:17" ht="21.75" customHeight="1">
      <c r="A129" s="7"/>
      <c r="B129" s="7" t="s">
        <v>485</v>
      </c>
      <c r="C129" s="7"/>
      <c r="D129" s="7"/>
      <c r="E129" s="7"/>
      <c r="F129" s="7"/>
      <c r="H129" s="7"/>
      <c r="I129" s="7"/>
      <c r="J129" s="7"/>
      <c r="K129" s="7"/>
      <c r="L129" s="7"/>
      <c r="M129" s="7"/>
      <c r="N129" s="7"/>
      <c r="O129" s="7"/>
      <c r="P129" s="7"/>
      <c r="Q129" s="7"/>
    </row>
    <row r="130" spans="1:17" ht="21.75" customHeight="1">
      <c r="A130" s="7"/>
      <c r="B130" s="7"/>
      <c r="D130" s="7" t="s">
        <v>486</v>
      </c>
      <c r="E130" s="7"/>
      <c r="F130" s="7"/>
      <c r="G130" s="7"/>
      <c r="H130" s="7"/>
      <c r="I130" s="7"/>
      <c r="J130" s="7"/>
      <c r="K130" s="29">
        <v>15</v>
      </c>
      <c r="L130" s="7"/>
      <c r="M130" s="7" t="s">
        <v>487</v>
      </c>
      <c r="N130" s="7"/>
      <c r="O130" s="7"/>
      <c r="P130" s="7"/>
      <c r="Q130" s="7"/>
    </row>
    <row r="131" spans="1:17" ht="21.75" customHeight="1">
      <c r="A131" s="7"/>
      <c r="B131" s="7"/>
      <c r="D131" s="7" t="s">
        <v>488</v>
      </c>
      <c r="E131" s="7"/>
      <c r="F131" s="7"/>
      <c r="G131" s="7"/>
      <c r="H131" s="7"/>
      <c r="I131" s="7"/>
      <c r="J131" s="7"/>
      <c r="K131" s="29">
        <v>10</v>
      </c>
      <c r="L131" s="7"/>
      <c r="M131" s="7" t="s">
        <v>489</v>
      </c>
      <c r="N131" s="7"/>
      <c r="O131" s="7"/>
      <c r="P131" s="7"/>
      <c r="Q131" s="7"/>
    </row>
    <row r="132" spans="1:17" ht="21.75" customHeight="1">
      <c r="A132" s="7"/>
      <c r="B132" s="7"/>
      <c r="D132" s="7" t="s">
        <v>490</v>
      </c>
      <c r="E132" s="7"/>
      <c r="F132" s="7"/>
      <c r="G132" s="7"/>
      <c r="H132" s="7"/>
      <c r="I132" s="7"/>
      <c r="J132" s="7"/>
      <c r="K132" s="29">
        <v>5</v>
      </c>
      <c r="L132" s="7"/>
      <c r="M132" s="7" t="s">
        <v>487</v>
      </c>
      <c r="N132" s="7"/>
      <c r="O132" s="7"/>
      <c r="P132" s="7"/>
      <c r="Q132" s="7"/>
    </row>
    <row r="133" spans="1:17" ht="21.75" customHeight="1">
      <c r="A133" s="7"/>
      <c r="B133" s="7"/>
      <c r="D133" s="7" t="s">
        <v>491</v>
      </c>
      <c r="E133" s="7"/>
      <c r="F133" s="7"/>
      <c r="G133" s="7"/>
      <c r="H133" s="7"/>
      <c r="I133" s="7"/>
      <c r="J133" s="7"/>
      <c r="K133" s="29">
        <v>5</v>
      </c>
      <c r="L133" s="7"/>
      <c r="M133" s="7" t="s">
        <v>487</v>
      </c>
      <c r="N133" s="7"/>
      <c r="O133" s="7"/>
      <c r="P133" s="7"/>
      <c r="Q133" s="7"/>
    </row>
    <row r="134" spans="1:17" ht="21.75" customHeight="1">
      <c r="A134" s="7"/>
      <c r="B134" s="7"/>
      <c r="D134" s="7" t="s">
        <v>492</v>
      </c>
      <c r="E134" s="7"/>
      <c r="F134" s="7"/>
      <c r="G134" s="7"/>
      <c r="H134" s="7"/>
      <c r="I134" s="7"/>
      <c r="J134" s="7"/>
      <c r="K134" s="29">
        <v>5</v>
      </c>
      <c r="L134" s="7"/>
      <c r="M134" s="7" t="s">
        <v>487</v>
      </c>
      <c r="N134" s="7"/>
      <c r="O134" s="7"/>
      <c r="P134" s="7"/>
      <c r="Q134" s="7"/>
    </row>
    <row r="135" spans="1:17" ht="21.75" customHeight="1">
      <c r="A135" s="7"/>
      <c r="B135" s="7"/>
      <c r="D135" s="7" t="s">
        <v>493</v>
      </c>
      <c r="E135" s="7"/>
      <c r="F135" s="7"/>
      <c r="H135" s="7"/>
      <c r="I135" s="7"/>
      <c r="J135" s="7"/>
      <c r="K135" s="7">
        <v>5</v>
      </c>
      <c r="L135" s="7"/>
      <c r="M135" s="7" t="s">
        <v>487</v>
      </c>
      <c r="N135" s="7"/>
      <c r="O135" s="7"/>
      <c r="P135" s="7"/>
      <c r="Q135" s="7"/>
    </row>
    <row r="136" spans="1:17" ht="9.75" customHeight="1">
      <c r="A136" s="7"/>
      <c r="B136" s="7"/>
      <c r="C136" s="7"/>
      <c r="D136" s="7"/>
      <c r="E136" s="7"/>
      <c r="F136" s="7"/>
      <c r="H136" s="7"/>
      <c r="I136" s="7"/>
      <c r="J136" s="7"/>
      <c r="K136" s="7"/>
      <c r="L136" s="7"/>
      <c r="M136" s="7"/>
      <c r="N136" s="7"/>
      <c r="O136" s="7"/>
      <c r="P136" s="7"/>
      <c r="Q136" s="7"/>
    </row>
    <row r="137" spans="1:17" ht="21.75" customHeight="1">
      <c r="A137" s="7"/>
      <c r="B137" s="7"/>
      <c r="C137" s="7" t="s">
        <v>494</v>
      </c>
      <c r="D137" s="7"/>
      <c r="E137" s="7"/>
      <c r="F137" s="7"/>
      <c r="H137" s="7"/>
      <c r="I137" s="7"/>
      <c r="J137" s="7"/>
      <c r="K137" s="7"/>
      <c r="L137" s="7"/>
      <c r="M137" s="7"/>
      <c r="N137" s="7"/>
      <c r="O137" s="7"/>
      <c r="P137" s="7"/>
      <c r="Q137" s="7"/>
    </row>
    <row r="138" spans="1:17" ht="21.75" customHeight="1">
      <c r="A138" s="7"/>
      <c r="B138" s="7" t="s">
        <v>495</v>
      </c>
      <c r="C138" s="7"/>
      <c r="D138" s="7"/>
      <c r="E138" s="7"/>
      <c r="F138" s="7"/>
      <c r="H138" s="7"/>
      <c r="I138" s="7"/>
      <c r="J138" s="7"/>
      <c r="K138" s="7"/>
      <c r="L138" s="7"/>
      <c r="M138" s="7"/>
      <c r="N138" s="7"/>
      <c r="O138" s="7"/>
      <c r="P138" s="7"/>
      <c r="Q138" s="7"/>
    </row>
    <row r="139" spans="1:17" ht="21.75" customHeight="1">
      <c r="A139" s="7"/>
      <c r="B139" s="7" t="s">
        <v>496</v>
      </c>
      <c r="C139" s="7"/>
      <c r="D139" s="7"/>
      <c r="E139" s="7"/>
      <c r="F139" s="7"/>
      <c r="H139" s="7"/>
      <c r="I139" s="7"/>
      <c r="J139" s="7"/>
      <c r="K139" s="7"/>
      <c r="L139" s="7"/>
      <c r="M139" s="7"/>
      <c r="N139" s="7"/>
      <c r="O139" s="7"/>
      <c r="P139" s="7"/>
      <c r="Q139" s="7"/>
    </row>
    <row r="140" spans="1:17" ht="21.75" customHeight="1">
      <c r="A140" s="7"/>
      <c r="B140" s="30" t="s">
        <v>497</v>
      </c>
      <c r="C140" s="31" t="s">
        <v>498</v>
      </c>
      <c r="E140" s="31"/>
      <c r="F140" s="31"/>
      <c r="G140" s="31"/>
      <c r="H140" s="31"/>
      <c r="I140" s="31"/>
      <c r="J140" s="31"/>
      <c r="K140" s="32"/>
      <c r="L140" s="33"/>
      <c r="M140" s="34"/>
      <c r="N140" s="33"/>
      <c r="O140" s="32"/>
      <c r="P140" s="31"/>
      <c r="Q140" s="34"/>
    </row>
    <row r="141" spans="1:17" ht="21.75" customHeight="1">
      <c r="A141" s="7"/>
      <c r="B141" s="31"/>
      <c r="C141" s="31" t="s">
        <v>499</v>
      </c>
      <c r="E141" s="31"/>
      <c r="F141" s="31"/>
      <c r="G141" s="31"/>
      <c r="H141" s="31"/>
      <c r="I141" s="31"/>
      <c r="J141" s="31"/>
      <c r="K141" s="32"/>
      <c r="L141" s="33"/>
      <c r="M141" s="34"/>
      <c r="N141" s="33"/>
      <c r="O141" s="32"/>
      <c r="P141" s="31"/>
      <c r="Q141" s="34"/>
    </row>
    <row r="142" spans="1:17" ht="21.75" customHeight="1">
      <c r="A142" s="7"/>
      <c r="B142" s="31" t="s">
        <v>500</v>
      </c>
      <c r="C142" s="31"/>
      <c r="D142" s="31"/>
      <c r="E142" s="31"/>
      <c r="F142" s="31"/>
      <c r="G142" s="31"/>
      <c r="H142" s="31"/>
      <c r="I142" s="31"/>
      <c r="J142" s="31"/>
      <c r="K142" s="32"/>
      <c r="L142" s="33"/>
      <c r="M142" s="34"/>
      <c r="N142" s="33"/>
      <c r="O142" s="32"/>
      <c r="P142" s="31"/>
      <c r="Q142" s="34"/>
    </row>
    <row r="143" spans="1:17" ht="21.75" customHeight="1">
      <c r="A143" s="7"/>
      <c r="B143" s="31" t="s">
        <v>501</v>
      </c>
      <c r="C143" s="31"/>
      <c r="D143" s="31"/>
      <c r="E143" s="31"/>
      <c r="F143" s="31"/>
      <c r="G143" s="31"/>
      <c r="H143" s="31"/>
      <c r="I143" s="31"/>
      <c r="J143" s="31"/>
      <c r="K143" s="32"/>
      <c r="L143" s="33"/>
      <c r="M143" s="34"/>
      <c r="N143" s="33"/>
      <c r="O143" s="32"/>
      <c r="P143" s="31"/>
      <c r="Q143" s="34"/>
    </row>
    <row r="144" spans="1:17" ht="21.75" customHeight="1">
      <c r="A144" s="7"/>
      <c r="B144" s="31" t="s">
        <v>502</v>
      </c>
      <c r="C144" s="31"/>
      <c r="D144" s="31"/>
      <c r="E144" s="31"/>
      <c r="F144" s="31"/>
      <c r="G144" s="31"/>
      <c r="H144" s="31"/>
      <c r="I144" s="31"/>
      <c r="J144" s="31"/>
      <c r="K144" s="32"/>
      <c r="L144" s="33"/>
      <c r="M144" s="34"/>
      <c r="N144" s="33"/>
      <c r="O144" s="32"/>
      <c r="P144" s="31"/>
      <c r="Q144" s="34"/>
    </row>
    <row r="145" spans="1:17" ht="21.75" customHeight="1">
      <c r="A145" s="7"/>
      <c r="B145" s="31"/>
      <c r="C145" s="31" t="s">
        <v>503</v>
      </c>
      <c r="E145" s="31"/>
      <c r="F145" s="31"/>
      <c r="G145" s="31"/>
      <c r="H145" s="31"/>
      <c r="I145" s="31"/>
      <c r="J145" s="31"/>
      <c r="K145" s="32"/>
      <c r="L145" s="33"/>
      <c r="M145" s="34"/>
      <c r="N145" s="33"/>
      <c r="O145" s="32"/>
      <c r="P145" s="31"/>
      <c r="Q145" s="34"/>
    </row>
    <row r="146" spans="1:17" ht="21.75" customHeight="1">
      <c r="A146" s="7"/>
      <c r="B146" s="31" t="s">
        <v>504</v>
      </c>
      <c r="C146" s="31"/>
      <c r="D146" s="31"/>
      <c r="E146" s="31"/>
      <c r="F146" s="31"/>
      <c r="G146" s="31"/>
      <c r="H146" s="31"/>
      <c r="I146" s="31"/>
      <c r="J146" s="31"/>
      <c r="K146" s="32"/>
      <c r="L146" s="33"/>
      <c r="M146" s="34"/>
      <c r="N146" s="33"/>
      <c r="O146" s="32"/>
      <c r="P146" s="31"/>
      <c r="Q146" s="34"/>
    </row>
    <row r="147" spans="2:17" ht="21.75" customHeight="1">
      <c r="B147" s="31" t="s">
        <v>505</v>
      </c>
      <c r="C147" s="31"/>
      <c r="D147" s="31"/>
      <c r="E147" s="31"/>
      <c r="F147" s="31"/>
      <c r="G147" s="31"/>
      <c r="H147" s="31"/>
      <c r="I147" s="31"/>
      <c r="J147" s="31"/>
      <c r="K147" s="32"/>
      <c r="L147" s="33"/>
      <c r="M147" s="34"/>
      <c r="N147" s="33"/>
      <c r="O147" s="32"/>
      <c r="P147" s="31"/>
      <c r="Q147" s="34"/>
    </row>
    <row r="148" spans="2:17" ht="21.75" customHeight="1">
      <c r="B148" s="31" t="s">
        <v>506</v>
      </c>
      <c r="C148" s="31"/>
      <c r="D148" s="31"/>
      <c r="E148" s="31"/>
      <c r="F148" s="31"/>
      <c r="G148" s="31"/>
      <c r="H148" s="31"/>
      <c r="I148" s="31"/>
      <c r="J148" s="31"/>
      <c r="K148" s="32"/>
      <c r="L148" s="33"/>
      <c r="M148" s="34"/>
      <c r="N148" s="33"/>
      <c r="O148" s="32"/>
      <c r="P148" s="31"/>
      <c r="Q148" s="34"/>
    </row>
    <row r="149" spans="1:17" ht="21.75" customHeight="1">
      <c r="A149" s="11"/>
      <c r="B149" s="27" t="s">
        <v>507</v>
      </c>
      <c r="C149" s="7" t="s">
        <v>508</v>
      </c>
      <c r="E149" s="7"/>
      <c r="F149" s="7"/>
      <c r="G149" s="7"/>
      <c r="H149" s="7"/>
      <c r="I149" s="7"/>
      <c r="J149" s="7"/>
      <c r="K149" s="7"/>
      <c r="L149" s="7"/>
      <c r="M149" s="7"/>
      <c r="N149" s="7"/>
      <c r="O149" s="7"/>
      <c r="P149" s="7"/>
      <c r="Q149" s="7"/>
    </row>
    <row r="150" spans="1:17" ht="21.75" customHeight="1">
      <c r="A150" s="11"/>
      <c r="B150" s="7"/>
      <c r="C150" s="7" t="s">
        <v>509</v>
      </c>
      <c r="E150" s="7"/>
      <c r="F150" s="7"/>
      <c r="G150" s="7"/>
      <c r="H150" s="7"/>
      <c r="I150" s="7"/>
      <c r="J150" s="7"/>
      <c r="K150" s="7"/>
      <c r="L150" s="7"/>
      <c r="M150" s="7"/>
      <c r="N150" s="7"/>
      <c r="O150" s="7"/>
      <c r="P150" s="7"/>
      <c r="Q150" s="7"/>
    </row>
    <row r="151" spans="1:17" ht="21.75" customHeight="1">
      <c r="A151" s="11"/>
      <c r="B151" s="7" t="s">
        <v>510</v>
      </c>
      <c r="C151" s="7"/>
      <c r="D151" s="7"/>
      <c r="E151" s="7"/>
      <c r="F151" s="7"/>
      <c r="G151" s="7"/>
      <c r="H151" s="7"/>
      <c r="I151" s="7"/>
      <c r="J151" s="7"/>
      <c r="K151" s="7"/>
      <c r="L151" s="7"/>
      <c r="M151" s="7"/>
      <c r="N151" s="7"/>
      <c r="O151" s="7"/>
      <c r="P151" s="7"/>
      <c r="Q151" s="7"/>
    </row>
    <row r="152" spans="1:17" ht="21.75" customHeight="1">
      <c r="A152" s="11"/>
      <c r="B152" s="7" t="s">
        <v>511</v>
      </c>
      <c r="C152" s="7"/>
      <c r="D152" s="7"/>
      <c r="E152" s="7"/>
      <c r="F152" s="7"/>
      <c r="G152" s="7"/>
      <c r="H152" s="7"/>
      <c r="I152" s="7"/>
      <c r="J152" s="7"/>
      <c r="K152" s="7"/>
      <c r="L152" s="7"/>
      <c r="M152" s="7"/>
      <c r="N152" s="7"/>
      <c r="O152" s="7"/>
      <c r="P152" s="7"/>
      <c r="Q152" s="7"/>
    </row>
    <row r="153" spans="1:17" ht="21.75" customHeight="1">
      <c r="A153" s="11"/>
      <c r="B153" s="7" t="s">
        <v>512</v>
      </c>
      <c r="C153" s="7"/>
      <c r="D153" s="7"/>
      <c r="E153" s="7"/>
      <c r="F153" s="7"/>
      <c r="G153" s="7"/>
      <c r="H153" s="7"/>
      <c r="I153" s="7"/>
      <c r="J153" s="7"/>
      <c r="K153" s="7"/>
      <c r="L153" s="7"/>
      <c r="M153" s="7"/>
      <c r="N153" s="7"/>
      <c r="O153" s="7"/>
      <c r="P153" s="7"/>
      <c r="Q153" s="7"/>
    </row>
    <row r="154" spans="1:17" ht="21.75" customHeight="1">
      <c r="A154" s="11"/>
      <c r="B154" s="27" t="s">
        <v>513</v>
      </c>
      <c r="C154" s="31" t="s">
        <v>514</v>
      </c>
      <c r="E154" s="31"/>
      <c r="F154" s="31"/>
      <c r="G154" s="7"/>
      <c r="H154" s="7"/>
      <c r="I154" s="7"/>
      <c r="J154" s="7"/>
      <c r="K154" s="35"/>
      <c r="L154" s="15"/>
      <c r="M154" s="36"/>
      <c r="N154" s="15"/>
      <c r="O154" s="35"/>
      <c r="P154" s="7"/>
      <c r="Q154" s="36"/>
    </row>
    <row r="155" spans="1:17" ht="21.75" customHeight="1">
      <c r="A155" s="11"/>
      <c r="B155" s="31"/>
      <c r="C155" s="7" t="s">
        <v>515</v>
      </c>
      <c r="E155" s="31"/>
      <c r="F155" s="31"/>
      <c r="G155" s="7"/>
      <c r="H155" s="7"/>
      <c r="I155" s="7"/>
      <c r="J155" s="7"/>
      <c r="K155" s="35"/>
      <c r="L155" s="15"/>
      <c r="M155" s="36"/>
      <c r="N155" s="15"/>
      <c r="O155" s="35"/>
      <c r="P155" s="7"/>
      <c r="Q155" s="36"/>
    </row>
    <row r="156" spans="1:17" ht="21.75" customHeight="1">
      <c r="A156" s="11"/>
      <c r="B156" s="7" t="s">
        <v>516</v>
      </c>
      <c r="C156" s="31"/>
      <c r="D156" s="7"/>
      <c r="E156" s="31"/>
      <c r="F156" s="31"/>
      <c r="G156" s="7"/>
      <c r="H156" s="7"/>
      <c r="I156" s="7"/>
      <c r="J156" s="7"/>
      <c r="K156" s="35"/>
      <c r="L156" s="15"/>
      <c r="M156" s="36"/>
      <c r="N156" s="15"/>
      <c r="O156" s="35"/>
      <c r="P156" s="7"/>
      <c r="Q156" s="36"/>
    </row>
    <row r="157" spans="1:17" ht="21.75" customHeight="1">
      <c r="A157" s="11"/>
      <c r="B157" s="31" t="s">
        <v>517</v>
      </c>
      <c r="C157" s="31"/>
      <c r="D157" s="7"/>
      <c r="E157" s="31"/>
      <c r="F157" s="31"/>
      <c r="G157" s="7"/>
      <c r="H157" s="7"/>
      <c r="I157" s="7"/>
      <c r="J157" s="7"/>
      <c r="K157" s="35"/>
      <c r="L157" s="15"/>
      <c r="M157" s="36"/>
      <c r="N157" s="15"/>
      <c r="O157" s="35"/>
      <c r="P157" s="7"/>
      <c r="Q157" s="36"/>
    </row>
    <row r="158" spans="1:17" ht="21.75" customHeight="1">
      <c r="A158" s="11"/>
      <c r="B158" s="31" t="s">
        <v>518</v>
      </c>
      <c r="C158" s="31"/>
      <c r="D158" s="7"/>
      <c r="E158" s="31"/>
      <c r="F158" s="31"/>
      <c r="G158" s="7"/>
      <c r="H158" s="7"/>
      <c r="I158" s="7"/>
      <c r="J158" s="7"/>
      <c r="K158" s="35"/>
      <c r="L158" s="15"/>
      <c r="M158" s="36"/>
      <c r="N158" s="15"/>
      <c r="O158" s="35"/>
      <c r="P158" s="7"/>
      <c r="Q158" s="36"/>
    </row>
    <row r="159" spans="1:17" ht="21.75" customHeight="1">
      <c r="A159" s="11"/>
      <c r="B159" s="30" t="s">
        <v>519</v>
      </c>
      <c r="C159" s="31" t="s">
        <v>520</v>
      </c>
      <c r="D159" s="31"/>
      <c r="E159" s="31"/>
      <c r="F159" s="31"/>
      <c r="G159" s="31"/>
      <c r="H159" s="31"/>
      <c r="I159" s="31"/>
      <c r="J159" s="31"/>
      <c r="K159" s="32"/>
      <c r="L159" s="33"/>
      <c r="M159" s="34"/>
      <c r="N159" s="33"/>
      <c r="O159" s="32"/>
      <c r="P159" s="31"/>
      <c r="Q159" s="34"/>
    </row>
    <row r="160" spans="1:17" ht="21.75" customHeight="1">
      <c r="A160" s="11"/>
      <c r="B160" s="31"/>
      <c r="C160" s="7" t="s">
        <v>521</v>
      </c>
      <c r="D160" s="7"/>
      <c r="G160" s="7"/>
      <c r="H160" s="31"/>
      <c r="I160" s="31"/>
      <c r="J160" s="31"/>
      <c r="K160" s="32"/>
      <c r="L160" s="33"/>
      <c r="M160" s="34"/>
      <c r="N160" s="33"/>
      <c r="O160" s="32"/>
      <c r="P160" s="31"/>
      <c r="Q160" s="34"/>
    </row>
    <row r="161" spans="1:17" ht="21.75" customHeight="1">
      <c r="A161" s="11"/>
      <c r="B161" s="7" t="s">
        <v>522</v>
      </c>
      <c r="D161" s="7"/>
      <c r="E161" s="7"/>
      <c r="F161" s="7"/>
      <c r="G161" s="7"/>
      <c r="H161" s="31"/>
      <c r="I161" s="31"/>
      <c r="J161" s="31"/>
      <c r="K161" s="32"/>
      <c r="L161" s="33"/>
      <c r="M161" s="34"/>
      <c r="N161" s="33"/>
      <c r="O161" s="32"/>
      <c r="P161" s="31"/>
      <c r="Q161" s="34"/>
    </row>
    <row r="162" spans="1:17" ht="21.75" customHeight="1">
      <c r="A162" s="11"/>
      <c r="B162" s="31"/>
      <c r="C162" s="31" t="s">
        <v>523</v>
      </c>
      <c r="D162" s="31"/>
      <c r="E162" s="31"/>
      <c r="F162" s="31"/>
      <c r="G162" s="31"/>
      <c r="H162" s="31"/>
      <c r="I162" s="31"/>
      <c r="J162" s="31"/>
      <c r="K162" s="32"/>
      <c r="L162" s="33"/>
      <c r="M162" s="34"/>
      <c r="N162" s="33"/>
      <c r="O162" s="32"/>
      <c r="P162" s="31"/>
      <c r="Q162" s="34"/>
    </row>
    <row r="163" spans="1:17" ht="21.75" customHeight="1">
      <c r="A163" s="11"/>
      <c r="B163" s="31" t="s">
        <v>524</v>
      </c>
      <c r="C163" s="31"/>
      <c r="D163" s="31"/>
      <c r="E163" s="31"/>
      <c r="F163" s="31"/>
      <c r="G163" s="31"/>
      <c r="H163" s="31"/>
      <c r="I163" s="31"/>
      <c r="J163" s="31"/>
      <c r="K163" s="32"/>
      <c r="L163" s="33"/>
      <c r="M163" s="34"/>
      <c r="N163" s="33"/>
      <c r="O163" s="32"/>
      <c r="P163" s="31"/>
      <c r="Q163" s="34"/>
    </row>
    <row r="164" spans="1:17" ht="21.75" customHeight="1">
      <c r="A164" s="11"/>
      <c r="B164" s="31" t="s">
        <v>525</v>
      </c>
      <c r="C164" s="31"/>
      <c r="D164" s="31"/>
      <c r="E164" s="31"/>
      <c r="F164" s="31"/>
      <c r="G164" s="31"/>
      <c r="H164" s="31"/>
      <c r="I164" s="31"/>
      <c r="J164" s="31"/>
      <c r="K164" s="32"/>
      <c r="L164" s="33"/>
      <c r="M164" s="34"/>
      <c r="N164" s="33"/>
      <c r="O164" s="32"/>
      <c r="P164" s="31"/>
      <c r="Q164" s="34"/>
    </row>
    <row r="165" spans="1:17" ht="21.75" customHeight="1">
      <c r="A165" s="11"/>
      <c r="B165" s="31"/>
      <c r="C165" s="31"/>
      <c r="D165" s="7"/>
      <c r="E165" s="31"/>
      <c r="F165" s="31"/>
      <c r="G165" s="7"/>
      <c r="H165" s="7"/>
      <c r="I165" s="7"/>
      <c r="J165" s="7"/>
      <c r="K165" s="35"/>
      <c r="L165" s="15"/>
      <c r="M165" s="36"/>
      <c r="N165" s="15"/>
      <c r="O165" s="35"/>
      <c r="P165" s="7"/>
      <c r="Q165" s="36"/>
    </row>
    <row r="166" spans="1:17" ht="21.75" customHeight="1">
      <c r="A166" s="11"/>
      <c r="B166" s="31"/>
      <c r="C166" s="31"/>
      <c r="D166" s="7"/>
      <c r="E166" s="31"/>
      <c r="F166" s="31"/>
      <c r="G166" s="7"/>
      <c r="H166" s="7"/>
      <c r="I166" s="7"/>
      <c r="J166" s="7"/>
      <c r="K166" s="35"/>
      <c r="L166" s="15"/>
      <c r="M166" s="36"/>
      <c r="N166" s="15"/>
      <c r="O166" s="16" t="s">
        <v>526</v>
      </c>
      <c r="P166" s="7"/>
      <c r="Q166" s="36"/>
    </row>
    <row r="167" spans="1:17" ht="21.75" customHeight="1">
      <c r="A167" s="11" t="s">
        <v>370</v>
      </c>
      <c r="B167" s="31"/>
      <c r="C167" s="31"/>
      <c r="D167" s="7"/>
      <c r="E167" s="31"/>
      <c r="F167" s="31"/>
      <c r="G167" s="7"/>
      <c r="H167" s="7"/>
      <c r="I167" s="7"/>
      <c r="J167" s="7"/>
      <c r="K167" s="35"/>
      <c r="L167" s="15"/>
      <c r="M167" s="36"/>
      <c r="N167" s="15"/>
      <c r="O167" s="35"/>
      <c r="P167" s="7"/>
      <c r="Q167" s="36"/>
    </row>
    <row r="168" spans="1:17" ht="21.75" customHeight="1">
      <c r="A168" s="11"/>
      <c r="B168" s="31"/>
      <c r="C168" s="31"/>
      <c r="D168" s="7"/>
      <c r="E168" s="31"/>
      <c r="F168" s="31"/>
      <c r="G168" s="7"/>
      <c r="H168" s="7"/>
      <c r="I168" s="7"/>
      <c r="J168" s="7"/>
      <c r="K168" s="35"/>
      <c r="L168" s="15"/>
      <c r="M168" s="36"/>
      <c r="N168" s="15"/>
      <c r="O168" s="35"/>
      <c r="P168" s="7"/>
      <c r="Q168" s="36"/>
    </row>
    <row r="169" spans="1:17" ht="21.75" customHeight="1">
      <c r="A169" s="11"/>
      <c r="B169" s="31"/>
      <c r="C169" s="31" t="s">
        <v>527</v>
      </c>
      <c r="D169" s="31"/>
      <c r="E169" s="31"/>
      <c r="F169" s="31"/>
      <c r="G169" s="31"/>
      <c r="H169" s="31"/>
      <c r="I169" s="31"/>
      <c r="J169" s="31"/>
      <c r="K169" s="32"/>
      <c r="L169" s="33"/>
      <c r="M169" s="34"/>
      <c r="N169" s="33"/>
      <c r="O169" s="32"/>
      <c r="P169" s="31"/>
      <c r="Q169" s="34"/>
    </row>
    <row r="170" spans="1:17" ht="21.75" customHeight="1">
      <c r="A170" s="11"/>
      <c r="B170" s="31" t="s">
        <v>528</v>
      </c>
      <c r="C170" s="31"/>
      <c r="D170" s="31"/>
      <c r="E170" s="31"/>
      <c r="F170" s="31"/>
      <c r="G170" s="31"/>
      <c r="H170" s="31"/>
      <c r="I170" s="31"/>
      <c r="J170" s="31"/>
      <c r="K170" s="32"/>
      <c r="L170" s="33"/>
      <c r="M170" s="34"/>
      <c r="N170" s="33"/>
      <c r="O170" s="32"/>
      <c r="P170" s="31"/>
      <c r="Q170" s="34"/>
    </row>
    <row r="171" spans="1:17" ht="21.75" customHeight="1">
      <c r="A171" s="11"/>
      <c r="B171" s="31" t="s">
        <v>529</v>
      </c>
      <c r="C171" s="31"/>
      <c r="D171" s="31"/>
      <c r="E171" s="31"/>
      <c r="F171" s="31"/>
      <c r="G171" s="31"/>
      <c r="H171" s="31"/>
      <c r="I171" s="31"/>
      <c r="J171" s="31"/>
      <c r="K171" s="32"/>
      <c r="L171" s="33"/>
      <c r="M171" s="34"/>
      <c r="N171" s="33"/>
      <c r="O171" s="32"/>
      <c r="P171" s="31"/>
      <c r="Q171" s="34"/>
    </row>
    <row r="172" spans="1:17" ht="21.75" customHeight="1">
      <c r="A172" s="11"/>
      <c r="B172" s="37" t="s">
        <v>530</v>
      </c>
      <c r="C172" s="7" t="s">
        <v>531</v>
      </c>
      <c r="E172" s="7"/>
      <c r="F172" s="7"/>
      <c r="G172" s="31"/>
      <c r="H172" s="31"/>
      <c r="I172" s="31"/>
      <c r="J172" s="31"/>
      <c r="K172" s="32"/>
      <c r="L172" s="33"/>
      <c r="M172" s="34"/>
      <c r="N172" s="33"/>
      <c r="O172" s="32"/>
      <c r="P172" s="31"/>
      <c r="Q172" s="34"/>
    </row>
    <row r="173" spans="1:17" ht="21.75" customHeight="1">
      <c r="A173" s="11"/>
      <c r="B173" s="7"/>
      <c r="C173" s="7" t="s">
        <v>532</v>
      </c>
      <c r="E173" s="7"/>
      <c r="F173" s="7"/>
      <c r="G173" s="31"/>
      <c r="H173" s="31"/>
      <c r="I173" s="31"/>
      <c r="J173" s="31"/>
      <c r="K173" s="32"/>
      <c r="L173" s="33"/>
      <c r="M173" s="34"/>
      <c r="N173" s="33"/>
      <c r="O173" s="32"/>
      <c r="P173" s="31"/>
      <c r="Q173" s="34"/>
    </row>
    <row r="174" spans="1:17" ht="21.75" customHeight="1">
      <c r="A174" s="11"/>
      <c r="B174" s="7" t="s">
        <v>533</v>
      </c>
      <c r="C174" s="7"/>
      <c r="D174" s="7"/>
      <c r="E174" s="7"/>
      <c r="F174" s="7"/>
      <c r="G174" s="31"/>
      <c r="H174" s="31"/>
      <c r="I174" s="31"/>
      <c r="J174" s="31"/>
      <c r="K174" s="32"/>
      <c r="L174" s="33"/>
      <c r="M174" s="34"/>
      <c r="N174" s="33"/>
      <c r="O174" s="32"/>
      <c r="P174" s="31"/>
      <c r="Q174" s="34"/>
    </row>
    <row r="175" spans="1:17" ht="21.75" customHeight="1">
      <c r="A175" s="11"/>
      <c r="B175" s="7" t="s">
        <v>534</v>
      </c>
      <c r="C175" s="7"/>
      <c r="D175" s="7"/>
      <c r="E175" s="7"/>
      <c r="F175" s="7"/>
      <c r="G175" s="31"/>
      <c r="H175" s="31"/>
      <c r="I175" s="31"/>
      <c r="J175" s="31"/>
      <c r="K175" s="32"/>
      <c r="L175" s="33"/>
      <c r="M175" s="34"/>
      <c r="N175" s="33"/>
      <c r="O175" s="32"/>
      <c r="P175" s="31"/>
      <c r="Q175" s="34"/>
    </row>
    <row r="176" spans="1:17" ht="21.75" customHeight="1">
      <c r="A176" s="11"/>
      <c r="B176" s="27" t="s">
        <v>535</v>
      </c>
      <c r="C176" s="7" t="s">
        <v>536</v>
      </c>
      <c r="E176" s="31"/>
      <c r="F176" s="31"/>
      <c r="G176" s="31"/>
      <c r="H176" s="31"/>
      <c r="I176" s="31"/>
      <c r="J176" s="31"/>
      <c r="K176" s="32"/>
      <c r="L176" s="33"/>
      <c r="M176" s="34"/>
      <c r="N176" s="33"/>
      <c r="O176" s="32"/>
      <c r="P176" s="31"/>
      <c r="Q176" s="34"/>
    </row>
    <row r="177" spans="1:17" ht="21.75" customHeight="1">
      <c r="A177" s="11"/>
      <c r="B177" s="7"/>
      <c r="C177" s="7" t="s">
        <v>537</v>
      </c>
      <c r="E177" s="31"/>
      <c r="F177" s="31"/>
      <c r="G177" s="31"/>
      <c r="H177" s="31"/>
      <c r="I177" s="31"/>
      <c r="J177" s="31"/>
      <c r="K177" s="32"/>
      <c r="L177" s="33"/>
      <c r="M177" s="34"/>
      <c r="N177" s="33"/>
      <c r="O177" s="32"/>
      <c r="P177" s="31"/>
      <c r="Q177" s="34"/>
    </row>
    <row r="178" spans="1:17" ht="21.75" customHeight="1">
      <c r="A178" s="11"/>
      <c r="B178" s="7" t="s">
        <v>538</v>
      </c>
      <c r="C178" s="7"/>
      <c r="D178" s="7"/>
      <c r="E178" s="31"/>
      <c r="F178" s="31"/>
      <c r="G178" s="31"/>
      <c r="H178" s="31"/>
      <c r="I178" s="31"/>
      <c r="J178" s="31"/>
      <c r="K178" s="32"/>
      <c r="L178" s="33"/>
      <c r="M178" s="34"/>
      <c r="N178" s="33"/>
      <c r="O178" s="32"/>
      <c r="P178" s="31"/>
      <c r="Q178" s="34"/>
    </row>
    <row r="179" spans="1:17" ht="21.75" customHeight="1">
      <c r="A179" s="11"/>
      <c r="B179" s="31"/>
      <c r="C179" s="31"/>
      <c r="D179" s="31"/>
      <c r="E179" s="31"/>
      <c r="F179" s="31"/>
      <c r="G179" s="31"/>
      <c r="H179" s="31"/>
      <c r="I179" s="31"/>
      <c r="J179" s="31"/>
      <c r="K179" s="32"/>
      <c r="L179" s="33"/>
      <c r="M179" s="34"/>
      <c r="N179" s="33"/>
      <c r="O179" s="32"/>
      <c r="P179" s="31"/>
      <c r="Q179" s="34"/>
    </row>
    <row r="180" spans="1:2" ht="21.75" customHeight="1">
      <c r="A180" s="38" t="s">
        <v>539</v>
      </c>
      <c r="B180" s="9" t="s">
        <v>540</v>
      </c>
    </row>
    <row r="181" spans="1:3" ht="21.75" customHeight="1">
      <c r="A181" s="38"/>
      <c r="B181" s="9"/>
      <c r="C181" s="2" t="s">
        <v>541</v>
      </c>
    </row>
    <row r="182" ht="21.75" customHeight="1">
      <c r="B182" s="2" t="s">
        <v>542</v>
      </c>
    </row>
    <row r="183" ht="21.75" customHeight="1">
      <c r="B183" s="2" t="s">
        <v>543</v>
      </c>
    </row>
    <row r="184" ht="21.75" customHeight="1">
      <c r="B184" s="2" t="s">
        <v>544</v>
      </c>
    </row>
    <row r="185" ht="21.75" customHeight="1">
      <c r="B185" s="2" t="s">
        <v>545</v>
      </c>
    </row>
    <row r="186" ht="21.75" customHeight="1">
      <c r="B186" s="2" t="s">
        <v>546</v>
      </c>
    </row>
    <row r="187" ht="21.75" customHeight="1">
      <c r="B187" s="2" t="s">
        <v>547</v>
      </c>
    </row>
    <row r="188" ht="21.75" customHeight="1">
      <c r="B188" s="2" t="s">
        <v>548</v>
      </c>
    </row>
    <row r="189" ht="21.75" customHeight="1">
      <c r="B189" s="2" t="s">
        <v>549</v>
      </c>
    </row>
    <row r="190" ht="21.75" customHeight="1">
      <c r="C190" s="2" t="s">
        <v>550</v>
      </c>
    </row>
    <row r="191" spans="1:2" ht="21.75" customHeight="1">
      <c r="A191" s="11"/>
      <c r="B191" s="2" t="s">
        <v>551</v>
      </c>
    </row>
    <row r="192" ht="21.75" customHeight="1">
      <c r="B192" s="2" t="s">
        <v>552</v>
      </c>
    </row>
    <row r="193" spans="1:3" ht="21.75" customHeight="1">
      <c r="A193" s="38"/>
      <c r="B193" s="2" t="s">
        <v>553</v>
      </c>
      <c r="C193" s="9"/>
    </row>
    <row r="194" ht="21.75" customHeight="1">
      <c r="B194" s="2" t="s">
        <v>554</v>
      </c>
    </row>
    <row r="195" ht="21.75" customHeight="1">
      <c r="B195" s="2" t="s">
        <v>555</v>
      </c>
    </row>
    <row r="196" ht="21.75" customHeight="1">
      <c r="B196" s="2" t="s">
        <v>556</v>
      </c>
    </row>
    <row r="197" ht="21.75" customHeight="1">
      <c r="B197" s="2" t="s">
        <v>557</v>
      </c>
    </row>
    <row r="198" ht="21.75" customHeight="1">
      <c r="B198" s="2" t="s">
        <v>558</v>
      </c>
    </row>
    <row r="199" ht="21.75" customHeight="1">
      <c r="B199" s="2" t="s">
        <v>559</v>
      </c>
    </row>
    <row r="200" ht="21.75" customHeight="1">
      <c r="B200" s="2" t="s">
        <v>560</v>
      </c>
    </row>
    <row r="201" ht="21.75" customHeight="1">
      <c r="B201" s="2" t="s">
        <v>561</v>
      </c>
    </row>
    <row r="202" ht="21.75" customHeight="1">
      <c r="B202" s="2" t="s">
        <v>562</v>
      </c>
    </row>
    <row r="203" ht="21.75" customHeight="1">
      <c r="B203" s="2" t="s">
        <v>563</v>
      </c>
    </row>
    <row r="207" ht="21.75" customHeight="1">
      <c r="O207" s="16" t="s">
        <v>564</v>
      </c>
    </row>
    <row r="208" ht="21.75" customHeight="1">
      <c r="A208" s="11" t="s">
        <v>370</v>
      </c>
    </row>
    <row r="210" spans="1:3" s="7" customFormat="1" ht="21.75" customHeight="1">
      <c r="A210" s="27"/>
      <c r="C210" s="7" t="s">
        <v>565</v>
      </c>
    </row>
    <row r="211" spans="1:2" s="7" customFormat="1" ht="21.75" customHeight="1">
      <c r="A211" s="27"/>
      <c r="B211" s="7" t="s">
        <v>566</v>
      </c>
    </row>
    <row r="212" spans="1:2" s="7" customFormat="1" ht="21.75" customHeight="1">
      <c r="A212" s="27"/>
      <c r="B212" s="7" t="s">
        <v>567</v>
      </c>
    </row>
    <row r="213" spans="1:2" s="7" customFormat="1" ht="21.75" customHeight="1">
      <c r="A213" s="27"/>
      <c r="B213" s="7" t="s">
        <v>568</v>
      </c>
    </row>
    <row r="214" spans="1:2" ht="21.75" customHeight="1">
      <c r="A214" s="11"/>
      <c r="B214" s="2" t="s">
        <v>569</v>
      </c>
    </row>
    <row r="215" spans="1:3" ht="21.75" customHeight="1">
      <c r="A215" s="38"/>
      <c r="B215" s="2" t="s">
        <v>570</v>
      </c>
      <c r="C215" s="9"/>
    </row>
    <row r="216" ht="21.75" customHeight="1">
      <c r="B216" s="2" t="s">
        <v>571</v>
      </c>
    </row>
    <row r="217" ht="21.75" customHeight="1">
      <c r="B217" s="2" t="s">
        <v>572</v>
      </c>
    </row>
    <row r="219" spans="1:3" ht="21.75" customHeight="1">
      <c r="A219" s="38" t="s">
        <v>573</v>
      </c>
      <c r="B219" s="9" t="s">
        <v>574</v>
      </c>
      <c r="C219" s="9"/>
    </row>
    <row r="220" spans="1:3" ht="21.75" customHeight="1">
      <c r="A220" s="2" t="s">
        <v>441</v>
      </c>
      <c r="C220" s="2" t="s">
        <v>575</v>
      </c>
    </row>
    <row r="221" ht="21.75" customHeight="1">
      <c r="B221" s="2" t="s">
        <v>576</v>
      </c>
    </row>
    <row r="222" ht="21.75" customHeight="1">
      <c r="B222" s="2" t="s">
        <v>577</v>
      </c>
    </row>
    <row r="223" ht="21.75" customHeight="1">
      <c r="C223" s="2" t="s">
        <v>578</v>
      </c>
    </row>
    <row r="224" spans="4:9" ht="21.75" customHeight="1">
      <c r="D224" s="2" t="s">
        <v>579</v>
      </c>
      <c r="I224" s="2" t="s">
        <v>580</v>
      </c>
    </row>
    <row r="225" spans="4:9" ht="21.75" customHeight="1">
      <c r="D225" s="2" t="s">
        <v>581</v>
      </c>
      <c r="I225" s="2" t="s">
        <v>582</v>
      </c>
    </row>
    <row r="226" spans="4:9" ht="21.75" customHeight="1">
      <c r="D226" s="2" t="s">
        <v>583</v>
      </c>
      <c r="I226" s="2" t="s">
        <v>584</v>
      </c>
    </row>
    <row r="227" ht="9.75" customHeight="1"/>
    <row r="228" ht="21.75" customHeight="1">
      <c r="C228" s="2" t="s">
        <v>585</v>
      </c>
    </row>
    <row r="229" ht="21.75" customHeight="1">
      <c r="B229" s="2" t="s">
        <v>586</v>
      </c>
    </row>
    <row r="230" spans="9:15" ht="21.75" customHeight="1">
      <c r="I230" s="178" t="s">
        <v>409</v>
      </c>
      <c r="J230" s="178"/>
      <c r="K230" s="178"/>
      <c r="L230" s="178"/>
      <c r="M230" s="178"/>
      <c r="N230" s="178"/>
      <c r="O230" s="178"/>
    </row>
    <row r="231" spans="9:15" ht="21.75" customHeight="1">
      <c r="I231" s="177" t="s">
        <v>587</v>
      </c>
      <c r="J231" s="177"/>
      <c r="K231" s="177"/>
      <c r="L231" s="40"/>
      <c r="M231" s="177" t="s">
        <v>588</v>
      </c>
      <c r="N231" s="177"/>
      <c r="O231" s="177"/>
    </row>
    <row r="232" spans="9:15" ht="21.75" customHeight="1">
      <c r="I232" s="39">
        <v>2004</v>
      </c>
      <c r="J232" s="40"/>
      <c r="K232" s="39">
        <v>2003</v>
      </c>
      <c r="M232" s="17">
        <v>2004</v>
      </c>
      <c r="N232" s="41"/>
      <c r="O232" s="17">
        <v>2003</v>
      </c>
    </row>
    <row r="233" spans="2:11" ht="21.75" customHeight="1">
      <c r="B233" s="42" t="s">
        <v>589</v>
      </c>
      <c r="I233" s="43"/>
      <c r="J233" s="43"/>
      <c r="K233" s="43"/>
    </row>
    <row r="234" spans="3:15" ht="21.75" customHeight="1">
      <c r="C234" s="2" t="s">
        <v>590</v>
      </c>
      <c r="I234" s="44">
        <v>0</v>
      </c>
      <c r="J234" s="43"/>
      <c r="K234" s="44">
        <v>0</v>
      </c>
      <c r="M234" s="45">
        <v>0</v>
      </c>
      <c r="N234" s="45"/>
      <c r="O234" s="45">
        <v>121</v>
      </c>
    </row>
    <row r="235" spans="3:15" ht="21.75" customHeight="1">
      <c r="C235" s="2" t="s">
        <v>591</v>
      </c>
      <c r="I235" s="44">
        <v>0</v>
      </c>
      <c r="J235" s="43"/>
      <c r="K235" s="44">
        <v>0</v>
      </c>
      <c r="M235" s="45">
        <v>0</v>
      </c>
      <c r="N235" s="45"/>
      <c r="O235" s="45">
        <v>18</v>
      </c>
    </row>
    <row r="236" spans="3:15" ht="21.75" customHeight="1">
      <c r="C236" s="2" t="s">
        <v>592</v>
      </c>
      <c r="I236" s="44">
        <v>0</v>
      </c>
      <c r="J236" s="43"/>
      <c r="K236" s="44">
        <v>0</v>
      </c>
      <c r="M236" s="45">
        <v>0</v>
      </c>
      <c r="N236" s="45"/>
      <c r="O236" s="45">
        <v>3510</v>
      </c>
    </row>
    <row r="237" spans="9:15" ht="9.75" customHeight="1">
      <c r="I237" s="43"/>
      <c r="J237" s="43"/>
      <c r="K237" s="43"/>
      <c r="M237" s="45"/>
      <c r="N237" s="45"/>
      <c r="O237" s="45" t="s">
        <v>441</v>
      </c>
    </row>
    <row r="238" spans="2:15" ht="21.75" customHeight="1">
      <c r="B238" s="42" t="s">
        <v>593</v>
      </c>
      <c r="I238" s="43"/>
      <c r="J238" s="43"/>
      <c r="K238" s="43"/>
      <c r="M238" s="45"/>
      <c r="N238" s="45"/>
      <c r="O238" s="45"/>
    </row>
    <row r="239" spans="3:15" ht="21.75" customHeight="1">
      <c r="C239" s="2" t="s">
        <v>590</v>
      </c>
      <c r="I239" s="46">
        <v>0</v>
      </c>
      <c r="J239" s="43"/>
      <c r="K239" s="46">
        <v>41049</v>
      </c>
      <c r="M239" s="45">
        <v>12946</v>
      </c>
      <c r="N239" s="45"/>
      <c r="O239" s="45">
        <v>41282</v>
      </c>
    </row>
    <row r="240" spans="3:15" ht="21.75" customHeight="1">
      <c r="C240" s="2" t="s">
        <v>594</v>
      </c>
      <c r="I240" s="46">
        <v>0</v>
      </c>
      <c r="J240" s="43"/>
      <c r="K240" s="46">
        <v>22415</v>
      </c>
      <c r="M240" s="20">
        <v>319</v>
      </c>
      <c r="N240" s="45"/>
      <c r="O240" s="45">
        <v>2410</v>
      </c>
    </row>
    <row r="241" spans="3:15" ht="21.75" customHeight="1">
      <c r="C241" s="2" t="s">
        <v>583</v>
      </c>
      <c r="I241" s="46">
        <v>0</v>
      </c>
      <c r="J241" s="47"/>
      <c r="K241" s="46">
        <v>8850</v>
      </c>
      <c r="M241" s="45">
        <v>9293</v>
      </c>
      <c r="N241" s="45"/>
      <c r="O241" s="45">
        <v>6593</v>
      </c>
    </row>
    <row r="242" spans="13:15" ht="9.75" customHeight="1">
      <c r="M242" s="45"/>
      <c r="N242" s="45"/>
      <c r="O242" s="45"/>
    </row>
    <row r="243" spans="3:15" ht="21.75" customHeight="1">
      <c r="C243" s="48" t="s">
        <v>595</v>
      </c>
      <c r="M243" s="45"/>
      <c r="N243" s="45"/>
      <c r="O243" s="45"/>
    </row>
    <row r="244" ht="21.75" customHeight="1">
      <c r="B244" s="2" t="s">
        <v>596</v>
      </c>
    </row>
    <row r="245" ht="21.75" customHeight="1">
      <c r="B245" s="42" t="s">
        <v>597</v>
      </c>
    </row>
    <row r="246" spans="3:15" ht="21.75" customHeight="1" thickBot="1">
      <c r="C246" s="2" t="s">
        <v>598</v>
      </c>
      <c r="M246" s="49">
        <v>2979</v>
      </c>
      <c r="O246" s="49">
        <v>264</v>
      </c>
    </row>
    <row r="247" ht="22.5" customHeight="1" thickTop="1"/>
    <row r="248" ht="22.5" customHeight="1"/>
    <row r="250" ht="21.75" customHeight="1">
      <c r="O250" s="16" t="s">
        <v>599</v>
      </c>
    </row>
    <row r="251" ht="21.75" customHeight="1">
      <c r="A251" s="11" t="s">
        <v>370</v>
      </c>
    </row>
    <row r="253" ht="21.75" customHeight="1">
      <c r="C253" s="2" t="s">
        <v>600</v>
      </c>
    </row>
    <row r="254" ht="21.75" customHeight="1">
      <c r="B254" s="2" t="s">
        <v>601</v>
      </c>
    </row>
    <row r="255" ht="21.75" customHeight="1">
      <c r="C255" s="2" t="s">
        <v>602</v>
      </c>
    </row>
    <row r="256" ht="21.75" customHeight="1">
      <c r="B256" s="2" t="s">
        <v>603</v>
      </c>
    </row>
    <row r="257" ht="21.75" customHeight="1">
      <c r="B257" s="2" t="s">
        <v>604</v>
      </c>
    </row>
    <row r="259" spans="1:3" ht="21.75" customHeight="1">
      <c r="A259" s="38" t="s">
        <v>605</v>
      </c>
      <c r="B259" s="9" t="s">
        <v>606</v>
      </c>
      <c r="C259" s="9"/>
    </row>
    <row r="260" ht="21.75" customHeight="1">
      <c r="C260" s="2" t="s">
        <v>607</v>
      </c>
    </row>
    <row r="261" spans="13:15" ht="21.75" customHeight="1">
      <c r="M261" s="50" t="s">
        <v>608</v>
      </c>
      <c r="N261" s="50"/>
      <c r="O261" s="50"/>
    </row>
    <row r="262" spans="13:15" ht="21.75" customHeight="1">
      <c r="M262" s="177" t="s">
        <v>588</v>
      </c>
      <c r="N262" s="177"/>
      <c r="O262" s="177"/>
    </row>
    <row r="263" spans="7:15" ht="21.75" customHeight="1">
      <c r="G263" s="51"/>
      <c r="H263" s="51"/>
      <c r="I263" s="51"/>
      <c r="J263" s="51"/>
      <c r="K263" s="51"/>
      <c r="M263" s="17">
        <v>2004</v>
      </c>
      <c r="N263" s="41"/>
      <c r="O263" s="17">
        <v>2003</v>
      </c>
    </row>
    <row r="264" spans="4:15" ht="21.75" customHeight="1">
      <c r="D264" s="2" t="s">
        <v>609</v>
      </c>
      <c r="G264" s="52"/>
      <c r="H264" s="52"/>
      <c r="K264" s="52"/>
      <c r="L264" s="53"/>
      <c r="M264" s="54">
        <v>123838680</v>
      </c>
      <c r="N264" s="41"/>
      <c r="O264" s="55">
        <v>121565176</v>
      </c>
    </row>
    <row r="265" spans="4:15" ht="21.75" customHeight="1">
      <c r="D265" s="2" t="s">
        <v>610</v>
      </c>
      <c r="G265" s="52"/>
      <c r="H265" s="52"/>
      <c r="I265" s="52"/>
      <c r="J265" s="52"/>
      <c r="K265" s="52"/>
      <c r="L265" s="53"/>
      <c r="M265" s="54"/>
      <c r="N265" s="41"/>
      <c r="O265" s="54"/>
    </row>
    <row r="266" spans="4:15" ht="21.75" customHeight="1">
      <c r="D266" s="2" t="s">
        <v>611</v>
      </c>
      <c r="E266" s="2" t="s">
        <v>612</v>
      </c>
      <c r="G266" s="52"/>
      <c r="H266" s="52"/>
      <c r="I266" s="52"/>
      <c r="J266" s="52"/>
      <c r="K266" s="52"/>
      <c r="L266" s="53"/>
      <c r="M266" s="56">
        <v>25833363</v>
      </c>
      <c r="N266" s="57"/>
      <c r="O266" s="56">
        <v>41831199</v>
      </c>
    </row>
    <row r="267" spans="5:15" ht="21.75" customHeight="1">
      <c r="E267" s="2" t="s">
        <v>613</v>
      </c>
      <c r="G267" s="52"/>
      <c r="H267" s="52"/>
      <c r="I267" s="52"/>
      <c r="J267" s="52"/>
      <c r="K267" s="52"/>
      <c r="L267" s="53"/>
      <c r="M267" s="56">
        <v>0</v>
      </c>
      <c r="N267" s="57"/>
      <c r="O267" s="56">
        <v>0</v>
      </c>
    </row>
    <row r="268" spans="5:15" ht="21.75" customHeight="1">
      <c r="E268" s="2" t="s">
        <v>614</v>
      </c>
      <c r="G268" s="52"/>
      <c r="H268" s="52"/>
      <c r="I268" s="52"/>
      <c r="J268" s="52"/>
      <c r="K268" s="52"/>
      <c r="L268" s="53"/>
      <c r="M268" s="56">
        <v>4467019</v>
      </c>
      <c r="N268" s="57"/>
      <c r="O268" s="56">
        <v>0</v>
      </c>
    </row>
    <row r="269" spans="5:15" ht="21.75" customHeight="1">
      <c r="E269" s="2" t="s">
        <v>615</v>
      </c>
      <c r="G269" s="52"/>
      <c r="H269" s="52"/>
      <c r="I269" s="52"/>
      <c r="J269" s="52"/>
      <c r="K269" s="52"/>
      <c r="L269" s="53"/>
      <c r="M269" s="58">
        <v>0</v>
      </c>
      <c r="N269" s="57"/>
      <c r="O269" s="58">
        <v>0</v>
      </c>
    </row>
    <row r="270" spans="4:15" ht="21.75" customHeight="1">
      <c r="D270" s="2" t="s">
        <v>616</v>
      </c>
      <c r="G270" s="52"/>
      <c r="H270" s="52"/>
      <c r="I270" s="52"/>
      <c r="J270" s="52"/>
      <c r="K270" s="52"/>
      <c r="L270" s="53"/>
      <c r="M270" s="56">
        <f>SUM(M264:M269)</f>
        <v>154139062</v>
      </c>
      <c r="N270" s="57"/>
      <c r="O270" s="56">
        <f>SUM(O264:O269)</f>
        <v>163396375</v>
      </c>
    </row>
    <row r="271" spans="4:15" ht="21.75" customHeight="1">
      <c r="D271" s="2" t="s">
        <v>617</v>
      </c>
      <c r="G271" s="52"/>
      <c r="H271" s="52"/>
      <c r="I271" s="52"/>
      <c r="J271" s="52"/>
      <c r="K271" s="52"/>
      <c r="L271" s="53"/>
      <c r="M271" s="56">
        <v>61658420</v>
      </c>
      <c r="N271" s="57"/>
      <c r="O271" s="56">
        <v>42956741</v>
      </c>
    </row>
    <row r="272" spans="4:15" ht="21.75" customHeight="1">
      <c r="D272" s="42" t="s">
        <v>371</v>
      </c>
      <c r="G272" s="52"/>
      <c r="H272" s="52"/>
      <c r="I272" s="52"/>
      <c r="J272" s="52"/>
      <c r="K272" s="52"/>
      <c r="L272" s="53"/>
      <c r="M272" s="56">
        <v>0</v>
      </c>
      <c r="N272" s="57"/>
      <c r="O272" s="59">
        <v>-907032</v>
      </c>
    </row>
    <row r="273" spans="4:15" ht="21.75" customHeight="1" thickBot="1">
      <c r="D273" s="2" t="s">
        <v>618</v>
      </c>
      <c r="G273" s="53"/>
      <c r="H273" s="53"/>
      <c r="I273" s="53"/>
      <c r="J273" s="53"/>
      <c r="K273" s="53"/>
      <c r="L273" s="53"/>
      <c r="M273" s="60">
        <f>SUM(M270:M272)</f>
        <v>215797482</v>
      </c>
      <c r="N273" s="57"/>
      <c r="O273" s="60">
        <f>SUM(O270:O272)</f>
        <v>205446084</v>
      </c>
    </row>
    <row r="274" spans="7:15" ht="21.75" customHeight="1" thickTop="1">
      <c r="G274" s="52"/>
      <c r="H274" s="52"/>
      <c r="I274" s="52"/>
      <c r="J274" s="52"/>
      <c r="K274" s="52"/>
      <c r="L274" s="53"/>
      <c r="M274" s="61"/>
      <c r="N274" s="52"/>
      <c r="O274" s="61"/>
    </row>
    <row r="275" spans="1:2" ht="21.75" customHeight="1">
      <c r="A275" s="38" t="s">
        <v>619</v>
      </c>
      <c r="B275" s="9" t="s">
        <v>620</v>
      </c>
    </row>
    <row r="276" spans="3:12" ht="21.75" customHeight="1">
      <c r="C276" s="2" t="s">
        <v>621</v>
      </c>
      <c r="L276" s="62"/>
    </row>
    <row r="277" spans="13:15" ht="21.75" customHeight="1">
      <c r="M277" s="50" t="s">
        <v>608</v>
      </c>
      <c r="N277" s="50"/>
      <c r="O277" s="50"/>
    </row>
    <row r="278" spans="13:15" ht="21.75" customHeight="1">
      <c r="M278" s="177" t="s">
        <v>588</v>
      </c>
      <c r="N278" s="177"/>
      <c r="O278" s="177"/>
    </row>
    <row r="279" spans="13:15" ht="21.75" customHeight="1">
      <c r="M279" s="17">
        <v>2004</v>
      </c>
      <c r="N279" s="41"/>
      <c r="O279" s="17">
        <v>2003</v>
      </c>
    </row>
    <row r="280" spans="4:15" ht="21.75" customHeight="1">
      <c r="D280" s="63" t="s">
        <v>622</v>
      </c>
      <c r="M280" s="64">
        <v>167991413</v>
      </c>
      <c r="N280" s="44"/>
      <c r="O280" s="65">
        <v>183692051</v>
      </c>
    </row>
    <row r="281" spans="4:15" ht="21.75" customHeight="1">
      <c r="D281" s="63" t="s">
        <v>623</v>
      </c>
      <c r="M281" s="64">
        <v>26882720</v>
      </c>
      <c r="N281" s="44"/>
      <c r="O281" s="65">
        <v>87887153</v>
      </c>
    </row>
    <row r="282" spans="4:15" ht="21.75" customHeight="1">
      <c r="D282" s="63" t="s">
        <v>624</v>
      </c>
      <c r="M282" s="64">
        <v>537291786</v>
      </c>
      <c r="N282" s="44"/>
      <c r="O282" s="65">
        <v>438653574</v>
      </c>
    </row>
    <row r="283" spans="4:15" ht="21.75" customHeight="1">
      <c r="D283" s="63" t="s">
        <v>625</v>
      </c>
      <c r="M283" s="64">
        <v>61742265</v>
      </c>
      <c r="N283" s="44"/>
      <c r="O283" s="65">
        <v>32074731</v>
      </c>
    </row>
    <row r="284" spans="4:15" ht="21.75" customHeight="1">
      <c r="D284" s="63" t="s">
        <v>626</v>
      </c>
      <c r="M284" s="66">
        <v>19397574</v>
      </c>
      <c r="N284" s="44"/>
      <c r="O284" s="67">
        <v>18876369</v>
      </c>
    </row>
    <row r="285" spans="5:15" ht="21.75" customHeight="1">
      <c r="E285" s="63" t="s">
        <v>627</v>
      </c>
      <c r="M285" s="65">
        <f>SUM(M280:M284)</f>
        <v>813305758</v>
      </c>
      <c r="N285" s="44"/>
      <c r="O285" s="65">
        <f>SUM(O280:O284)</f>
        <v>761183878</v>
      </c>
    </row>
    <row r="286" spans="4:15" ht="21.75" customHeight="1">
      <c r="D286" s="68" t="s">
        <v>372</v>
      </c>
      <c r="M286" s="64">
        <v>-236686539</v>
      </c>
      <c r="N286" s="44"/>
      <c r="O286" s="67">
        <v>-236686539</v>
      </c>
    </row>
    <row r="287" spans="4:15" ht="21.75" customHeight="1" thickBot="1">
      <c r="D287" s="63" t="s">
        <v>628</v>
      </c>
      <c r="M287" s="69">
        <f>SUM(M285:M286)</f>
        <v>576619219</v>
      </c>
      <c r="N287" s="44"/>
      <c r="O287" s="69">
        <f>SUM(O285:O286)</f>
        <v>524497339</v>
      </c>
    </row>
    <row r="288" ht="9.75" customHeight="1" thickTop="1">
      <c r="B288" s="63"/>
    </row>
    <row r="289" ht="21.75" customHeight="1">
      <c r="C289" s="63" t="s">
        <v>629</v>
      </c>
    </row>
    <row r="290" ht="21.75" customHeight="1">
      <c r="B290" s="2" t="s">
        <v>630</v>
      </c>
    </row>
    <row r="292" ht="21.75" customHeight="1">
      <c r="O292" s="16" t="s">
        <v>631</v>
      </c>
    </row>
    <row r="293" ht="21.75" customHeight="1">
      <c r="A293" s="11" t="s">
        <v>370</v>
      </c>
    </row>
    <row r="295" spans="1:2" ht="21.75" customHeight="1">
      <c r="A295" s="38" t="s">
        <v>632</v>
      </c>
      <c r="B295" s="9" t="s">
        <v>633</v>
      </c>
    </row>
    <row r="296" ht="21.75" customHeight="1">
      <c r="C296" s="6" t="s">
        <v>634</v>
      </c>
    </row>
    <row r="297" ht="21.75" customHeight="1">
      <c r="C297" s="2" t="s">
        <v>635</v>
      </c>
    </row>
    <row r="298" ht="21.75" customHeight="1">
      <c r="B298" s="2" t="s">
        <v>636</v>
      </c>
    </row>
    <row r="299" ht="21.75" customHeight="1">
      <c r="B299" s="2" t="s">
        <v>637</v>
      </c>
    </row>
    <row r="300" ht="21.75" customHeight="1">
      <c r="B300" s="2" t="s">
        <v>638</v>
      </c>
    </row>
    <row r="301" ht="21.75" customHeight="1">
      <c r="B301" s="2" t="s">
        <v>639</v>
      </c>
    </row>
    <row r="302" ht="21.75" customHeight="1">
      <c r="B302" s="2" t="s">
        <v>640</v>
      </c>
    </row>
    <row r="303" ht="21.75" customHeight="1">
      <c r="B303" s="2" t="s">
        <v>641</v>
      </c>
    </row>
    <row r="304" ht="21.75" customHeight="1">
      <c r="B304" s="2" t="s">
        <v>642</v>
      </c>
    </row>
    <row r="305" ht="21.75" customHeight="1">
      <c r="B305" s="2" t="s">
        <v>643</v>
      </c>
    </row>
    <row r="306" spans="2:15" ht="21.75" customHeight="1">
      <c r="B306" s="2" t="s">
        <v>644</v>
      </c>
      <c r="O306" s="70"/>
    </row>
    <row r="307" ht="21.75" customHeight="1">
      <c r="B307" s="2" t="s">
        <v>645</v>
      </c>
    </row>
    <row r="308" ht="21.75" customHeight="1">
      <c r="B308" s="2" t="s">
        <v>646</v>
      </c>
    </row>
    <row r="309" ht="21.75" customHeight="1">
      <c r="B309" s="2" t="s">
        <v>647</v>
      </c>
    </row>
    <row r="310" ht="21.75" customHeight="1">
      <c r="B310" s="2" t="s">
        <v>648</v>
      </c>
    </row>
    <row r="315" ht="21.75" customHeight="1">
      <c r="O315" s="70"/>
    </row>
    <row r="333" ht="21.75" customHeight="1">
      <c r="O333" s="16" t="s">
        <v>649</v>
      </c>
    </row>
  </sheetData>
  <mergeCells count="5">
    <mergeCell ref="M278:O278"/>
    <mergeCell ref="M231:O231"/>
    <mergeCell ref="I231:K231"/>
    <mergeCell ref="I230:O230"/>
    <mergeCell ref="M262:O262"/>
  </mergeCells>
  <printOptions/>
  <pageMargins left="0.984251968503937" right="0.3937007874015748" top="0.5905511811023623"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Y62"/>
  <sheetViews>
    <sheetView zoomScale="85" zoomScaleNormal="85" workbookViewId="0" topLeftCell="A34">
      <selection activeCell="K218" sqref="K218"/>
    </sheetView>
  </sheetViews>
  <sheetFormatPr defaultColWidth="9.140625" defaultRowHeight="21.75"/>
  <cols>
    <col min="1" max="1" width="4.57421875" style="72" customWidth="1"/>
    <col min="2" max="2" width="3.7109375" style="72" customWidth="1"/>
    <col min="3" max="3" width="4.8515625" style="72" customWidth="1"/>
    <col min="4" max="5" width="4.7109375" style="72" customWidth="1"/>
    <col min="6" max="6" width="7.140625" style="72" customWidth="1"/>
    <col min="7" max="7" width="12.7109375" style="72" customWidth="1"/>
    <col min="8" max="8" width="0.5625" style="72" customWidth="1"/>
    <col min="9" max="9" width="12.7109375" style="72" customWidth="1"/>
    <col min="10" max="10" width="0.5625" style="72" customWidth="1"/>
    <col min="11" max="11" width="12.7109375" style="72" customWidth="1"/>
    <col min="12" max="12" width="0.5625" style="72" customWidth="1"/>
    <col min="13" max="13" width="12.7109375" style="72" customWidth="1"/>
    <col min="14" max="14" width="0.5625" style="72" customWidth="1"/>
    <col min="15" max="15" width="12.7109375" style="72" customWidth="1"/>
    <col min="16" max="16" width="0.5625" style="72" customWidth="1"/>
    <col min="17" max="17" width="12.7109375" style="72" customWidth="1"/>
    <col min="18" max="18" width="0.5625" style="72" customWidth="1"/>
    <col min="19" max="19" width="12.7109375" style="72" customWidth="1"/>
    <col min="20" max="20" width="0.5625" style="72" customWidth="1"/>
    <col min="21" max="21" width="12.7109375" style="72" customWidth="1"/>
    <col min="22" max="22" width="0.5625" style="72" customWidth="1"/>
    <col min="23" max="23" width="12.7109375" style="72" customWidth="1"/>
    <col min="24" max="24" width="0.5625" style="72" customWidth="1"/>
    <col min="25" max="25" width="12.7109375" style="72" customWidth="1"/>
    <col min="26" max="16384" width="9.140625" style="72" customWidth="1"/>
  </cols>
  <sheetData>
    <row r="1" ht="22.5">
      <c r="A1" s="71" t="s">
        <v>373</v>
      </c>
    </row>
    <row r="2" ht="9.75" customHeight="1">
      <c r="A2" s="71"/>
    </row>
    <row r="3" spans="1:2" ht="22.5">
      <c r="A3" s="73" t="s">
        <v>650</v>
      </c>
      <c r="B3" s="74" t="s">
        <v>651</v>
      </c>
    </row>
    <row r="4" spans="1:3" ht="22.5">
      <c r="A4" s="73"/>
      <c r="B4" s="74"/>
      <c r="C4" s="7" t="s">
        <v>0</v>
      </c>
    </row>
    <row r="5" spans="1:25" s="78" customFormat="1" ht="18.75">
      <c r="A5" s="75"/>
      <c r="B5" s="76"/>
      <c r="C5" s="77"/>
      <c r="G5" s="79" t="s">
        <v>1</v>
      </c>
      <c r="H5" s="79"/>
      <c r="I5" s="79"/>
      <c r="J5" s="79"/>
      <c r="K5" s="79"/>
      <c r="L5" s="79"/>
      <c r="M5" s="79"/>
      <c r="N5" s="79"/>
      <c r="O5" s="79"/>
      <c r="P5" s="79"/>
      <c r="Q5" s="79"/>
      <c r="R5" s="79"/>
      <c r="S5" s="79"/>
      <c r="T5" s="79"/>
      <c r="U5" s="79"/>
      <c r="V5" s="79"/>
      <c r="W5" s="79"/>
      <c r="X5" s="79"/>
      <c r="Y5" s="79"/>
    </row>
    <row r="6" spans="7:25" s="78" customFormat="1" ht="18.75">
      <c r="G6" s="80" t="s">
        <v>2</v>
      </c>
      <c r="H6" s="80"/>
      <c r="I6" s="80"/>
      <c r="J6" s="80"/>
      <c r="K6" s="80"/>
      <c r="L6" s="80"/>
      <c r="M6" s="80"/>
      <c r="O6" s="81"/>
      <c r="P6" s="81"/>
      <c r="Q6" s="80" t="s">
        <v>3</v>
      </c>
      <c r="R6" s="80"/>
      <c r="S6" s="80"/>
      <c r="T6" s="80"/>
      <c r="U6" s="80"/>
      <c r="V6" s="80"/>
      <c r="W6" s="80"/>
      <c r="X6" s="82"/>
      <c r="Y6" s="80"/>
    </row>
    <row r="7" spans="7:25" s="78" customFormat="1" ht="18.75">
      <c r="G7" s="83"/>
      <c r="H7" s="83"/>
      <c r="I7" s="83"/>
      <c r="J7" s="83"/>
      <c r="K7" s="83" t="s">
        <v>4</v>
      </c>
      <c r="L7" s="83"/>
      <c r="M7" s="83" t="s">
        <v>5</v>
      </c>
      <c r="N7" s="83"/>
      <c r="O7" s="83" t="s">
        <v>4</v>
      </c>
      <c r="P7" s="83"/>
      <c r="Q7" s="83"/>
      <c r="R7" s="83"/>
      <c r="S7" s="83"/>
      <c r="T7" s="83"/>
      <c r="U7" s="83"/>
      <c r="V7" s="83"/>
      <c r="X7" s="83"/>
      <c r="Y7" s="83"/>
    </row>
    <row r="8" spans="7:25" s="78" customFormat="1" ht="18.75">
      <c r="G8" s="83"/>
      <c r="H8" s="83"/>
      <c r="I8" s="83"/>
      <c r="J8" s="83"/>
      <c r="K8" s="83" t="s">
        <v>6</v>
      </c>
      <c r="L8" s="83"/>
      <c r="M8" s="83" t="s">
        <v>7</v>
      </c>
      <c r="N8" s="83"/>
      <c r="O8" s="83" t="s">
        <v>6</v>
      </c>
      <c r="P8" s="83"/>
      <c r="Q8" s="83"/>
      <c r="R8" s="83"/>
      <c r="S8" s="83" t="s">
        <v>8</v>
      </c>
      <c r="T8" s="83"/>
      <c r="U8" s="83"/>
      <c r="V8" s="83"/>
      <c r="W8" s="83" t="s">
        <v>5</v>
      </c>
      <c r="X8" s="83"/>
      <c r="Y8" s="83"/>
    </row>
    <row r="9" spans="7:25" s="78" customFormat="1" ht="18.75">
      <c r="G9" s="84" t="s">
        <v>9</v>
      </c>
      <c r="H9" s="83"/>
      <c r="I9" s="84" t="s">
        <v>10</v>
      </c>
      <c r="J9" s="83"/>
      <c r="K9" s="84" t="s">
        <v>11</v>
      </c>
      <c r="L9" s="83"/>
      <c r="M9" s="84" t="s">
        <v>12</v>
      </c>
      <c r="N9" s="83"/>
      <c r="O9" s="84" t="s">
        <v>11</v>
      </c>
      <c r="P9" s="83"/>
      <c r="Q9" s="84" t="s">
        <v>13</v>
      </c>
      <c r="R9" s="83"/>
      <c r="S9" s="84" t="s">
        <v>14</v>
      </c>
      <c r="T9" s="83"/>
      <c r="U9" s="84" t="s">
        <v>493</v>
      </c>
      <c r="V9" s="85"/>
      <c r="W9" s="84" t="s">
        <v>15</v>
      </c>
      <c r="X9" s="83"/>
      <c r="Y9" s="84" t="s">
        <v>616</v>
      </c>
    </row>
    <row r="10" spans="2:25" s="78" customFormat="1" ht="18.75">
      <c r="B10" s="86" t="s">
        <v>16</v>
      </c>
      <c r="G10" s="87"/>
      <c r="H10" s="87"/>
      <c r="I10" s="87"/>
      <c r="J10" s="87"/>
      <c r="K10" s="87"/>
      <c r="L10" s="87"/>
      <c r="M10" s="87"/>
      <c r="N10" s="87"/>
      <c r="O10" s="87"/>
      <c r="P10" s="87"/>
      <c r="Q10" s="87"/>
      <c r="R10" s="87"/>
      <c r="S10" s="87"/>
      <c r="T10" s="87"/>
      <c r="U10" s="87"/>
      <c r="V10" s="87"/>
      <c r="W10" s="87"/>
      <c r="X10" s="87"/>
      <c r="Y10" s="87"/>
    </row>
    <row r="11" spans="3:25" s="78" customFormat="1" ht="18.75">
      <c r="C11" s="88" t="s">
        <v>17</v>
      </c>
      <c r="G11" s="89">
        <v>178700000</v>
      </c>
      <c r="H11" s="89"/>
      <c r="I11" s="89">
        <v>1090361565</v>
      </c>
      <c r="J11" s="89"/>
      <c r="K11" s="89">
        <v>3472123908</v>
      </c>
      <c r="L11" s="89"/>
      <c r="M11" s="89">
        <v>113573334</v>
      </c>
      <c r="N11" s="89"/>
      <c r="O11" s="89">
        <v>110297103</v>
      </c>
      <c r="P11" s="89"/>
      <c r="Q11" s="89">
        <v>177252671</v>
      </c>
      <c r="R11" s="89"/>
      <c r="S11" s="89">
        <v>55771534</v>
      </c>
      <c r="T11" s="89"/>
      <c r="U11" s="89">
        <v>32804317</v>
      </c>
      <c r="V11" s="89"/>
      <c r="W11" s="89">
        <v>0</v>
      </c>
      <c r="X11" s="89"/>
      <c r="Y11" s="89">
        <f>SUM(G11:W11)</f>
        <v>5230884432</v>
      </c>
    </row>
    <row r="12" spans="3:25" s="78" customFormat="1" ht="18.75">
      <c r="C12" s="90" t="s">
        <v>18</v>
      </c>
      <c r="G12" s="89">
        <v>0</v>
      </c>
      <c r="H12" s="89"/>
      <c r="I12" s="89">
        <v>0</v>
      </c>
      <c r="J12" s="89"/>
      <c r="K12" s="89">
        <v>0</v>
      </c>
      <c r="L12" s="89"/>
      <c r="M12" s="89">
        <v>0</v>
      </c>
      <c r="N12" s="89"/>
      <c r="O12" s="89">
        <v>31689865</v>
      </c>
      <c r="P12" s="89"/>
      <c r="Q12" s="89">
        <v>4930849</v>
      </c>
      <c r="R12" s="89"/>
      <c r="S12" s="89">
        <v>666335</v>
      </c>
      <c r="T12" s="89"/>
      <c r="U12" s="89">
        <v>602667</v>
      </c>
      <c r="V12" s="89"/>
      <c r="W12" s="89">
        <v>5927125</v>
      </c>
      <c r="X12" s="89"/>
      <c r="Y12" s="89">
        <f>SUM(G12:W12)</f>
        <v>43816841</v>
      </c>
    </row>
    <row r="13" spans="3:25" s="78" customFormat="1" ht="18.75">
      <c r="C13" s="90" t="s">
        <v>19</v>
      </c>
      <c r="G13" s="89">
        <v>-93600000</v>
      </c>
      <c r="H13" s="89"/>
      <c r="I13" s="89">
        <v>-32360000</v>
      </c>
      <c r="J13" s="89"/>
      <c r="K13" s="89">
        <v>-160135000</v>
      </c>
      <c r="L13" s="89"/>
      <c r="M13" s="91">
        <v>-27336336</v>
      </c>
      <c r="N13" s="89"/>
      <c r="O13" s="89">
        <v>0</v>
      </c>
      <c r="P13" s="89"/>
      <c r="Q13" s="89">
        <v>-123445</v>
      </c>
      <c r="R13" s="89"/>
      <c r="S13" s="89">
        <v>0</v>
      </c>
      <c r="T13" s="89"/>
      <c r="U13" s="89">
        <v>0</v>
      </c>
      <c r="V13" s="89"/>
      <c r="W13" s="89">
        <v>0</v>
      </c>
      <c r="X13" s="89"/>
      <c r="Y13" s="89">
        <f>SUM(G13:W13)</f>
        <v>-313554781</v>
      </c>
    </row>
    <row r="14" spans="3:25" s="78" customFormat="1" ht="18.75">
      <c r="C14" s="90" t="s">
        <v>20</v>
      </c>
      <c r="G14" s="89">
        <v>0</v>
      </c>
      <c r="H14" s="89"/>
      <c r="I14" s="89">
        <v>0</v>
      </c>
      <c r="J14" s="89"/>
      <c r="K14" s="89">
        <v>0</v>
      </c>
      <c r="L14" s="89"/>
      <c r="M14" s="91">
        <v>0</v>
      </c>
      <c r="N14" s="89"/>
      <c r="O14" s="89">
        <v>0</v>
      </c>
      <c r="P14" s="89"/>
      <c r="Q14" s="89">
        <v>0</v>
      </c>
      <c r="R14" s="89"/>
      <c r="S14" s="89">
        <v>0</v>
      </c>
      <c r="T14" s="89"/>
      <c r="U14" s="89">
        <v>-519858</v>
      </c>
      <c r="V14" s="89"/>
      <c r="W14" s="89">
        <v>0</v>
      </c>
      <c r="X14" s="89"/>
      <c r="Y14" s="89">
        <f>SUM(G14:W14)</f>
        <v>-519858</v>
      </c>
    </row>
    <row r="15" spans="3:25" s="78" customFormat="1" ht="18.75">
      <c r="C15" s="92" t="s">
        <v>21</v>
      </c>
      <c r="G15" s="93">
        <f>SUM(G11:G14)</f>
        <v>85100000</v>
      </c>
      <c r="H15" s="89"/>
      <c r="I15" s="93">
        <f>SUM(I11:I14)</f>
        <v>1058001565</v>
      </c>
      <c r="J15" s="89"/>
      <c r="K15" s="93">
        <f>SUM(K11:K14)</f>
        <v>3311988908</v>
      </c>
      <c r="L15" s="89"/>
      <c r="M15" s="93">
        <f>SUM(M11:M14)</f>
        <v>86236998</v>
      </c>
      <c r="N15" s="89"/>
      <c r="O15" s="93">
        <f>SUM(O11:O14)</f>
        <v>141986968</v>
      </c>
      <c r="P15" s="89"/>
      <c r="Q15" s="93">
        <f>SUM(Q11:Q14)</f>
        <v>182060075</v>
      </c>
      <c r="R15" s="89"/>
      <c r="S15" s="93">
        <f>SUM(S11:S14)</f>
        <v>56437869</v>
      </c>
      <c r="T15" s="89"/>
      <c r="U15" s="93">
        <f>SUM(U11:U14)</f>
        <v>32887126</v>
      </c>
      <c r="V15" s="91"/>
      <c r="W15" s="93">
        <f>SUM(W11:W14)</f>
        <v>5927125</v>
      </c>
      <c r="X15" s="89"/>
      <c r="Y15" s="93">
        <f>SUM(G15:W15)</f>
        <v>4960626634</v>
      </c>
    </row>
    <row r="16" spans="2:25" s="78" customFormat="1" ht="18.75">
      <c r="B16" s="76" t="s">
        <v>22</v>
      </c>
      <c r="G16" s="89"/>
      <c r="H16" s="89"/>
      <c r="I16" s="89"/>
      <c r="J16" s="89"/>
      <c r="K16" s="89"/>
      <c r="L16" s="89"/>
      <c r="M16" s="89"/>
      <c r="N16" s="89"/>
      <c r="O16" s="89"/>
      <c r="P16" s="89"/>
      <c r="Q16" s="89"/>
      <c r="R16" s="89"/>
      <c r="S16" s="89"/>
      <c r="T16" s="89"/>
      <c r="U16" s="89"/>
      <c r="V16" s="89"/>
      <c r="W16" s="89"/>
      <c r="X16" s="89"/>
      <c r="Y16" s="89"/>
    </row>
    <row r="17" spans="3:25" s="78" customFormat="1" ht="18.75">
      <c r="C17" s="88" t="s">
        <v>17</v>
      </c>
      <c r="G17" s="89">
        <v>0</v>
      </c>
      <c r="H17" s="89"/>
      <c r="I17" s="89">
        <v>770345148</v>
      </c>
      <c r="J17" s="89"/>
      <c r="K17" s="89">
        <v>1476666208</v>
      </c>
      <c r="L17" s="89"/>
      <c r="M17" s="89">
        <v>0</v>
      </c>
      <c r="N17" s="89"/>
      <c r="O17" s="89">
        <v>55218142</v>
      </c>
      <c r="P17" s="89"/>
      <c r="Q17" s="89">
        <v>154685372</v>
      </c>
      <c r="R17" s="89"/>
      <c r="S17" s="89">
        <v>55361740</v>
      </c>
      <c r="T17" s="89"/>
      <c r="U17" s="89">
        <v>26557403</v>
      </c>
      <c r="V17" s="89"/>
      <c r="W17" s="89">
        <v>0</v>
      </c>
      <c r="X17" s="89"/>
      <c r="Y17" s="89">
        <f>SUM(G17:W17)</f>
        <v>2538834013</v>
      </c>
    </row>
    <row r="18" spans="3:25" s="78" customFormat="1" ht="18.75">
      <c r="C18" s="90" t="s">
        <v>23</v>
      </c>
      <c r="G18" s="89">
        <v>0</v>
      </c>
      <c r="H18" s="89"/>
      <c r="I18" s="89">
        <v>21420881</v>
      </c>
      <c r="J18" s="89">
        <v>58625800</v>
      </c>
      <c r="K18" s="89">
        <v>58625800</v>
      </c>
      <c r="L18" s="89"/>
      <c r="M18" s="89">
        <v>0</v>
      </c>
      <c r="N18" s="89"/>
      <c r="O18" s="89">
        <v>9415249</v>
      </c>
      <c r="P18" s="89"/>
      <c r="Q18" s="89">
        <v>7071147</v>
      </c>
      <c r="R18" s="89"/>
      <c r="S18" s="89">
        <v>323445</v>
      </c>
      <c r="T18" s="89"/>
      <c r="U18" s="89">
        <v>2701462</v>
      </c>
      <c r="V18" s="89"/>
      <c r="W18" s="89">
        <v>0</v>
      </c>
      <c r="X18" s="89"/>
      <c r="Y18" s="89">
        <f>SUM(G18:W18)</f>
        <v>158183784</v>
      </c>
    </row>
    <row r="19" spans="3:25" s="78" customFormat="1" ht="18.75">
      <c r="C19" s="90" t="s">
        <v>24</v>
      </c>
      <c r="G19" s="89">
        <v>0</v>
      </c>
      <c r="H19" s="89"/>
      <c r="I19" s="89">
        <v>0</v>
      </c>
      <c r="J19" s="89"/>
      <c r="K19" s="89">
        <v>0</v>
      </c>
      <c r="L19" s="89"/>
      <c r="M19" s="89">
        <v>0</v>
      </c>
      <c r="N19" s="89"/>
      <c r="O19" s="89">
        <v>0</v>
      </c>
      <c r="P19" s="89"/>
      <c r="Q19" s="89">
        <v>-94966</v>
      </c>
      <c r="R19" s="89"/>
      <c r="S19" s="89">
        <v>0</v>
      </c>
      <c r="T19" s="89"/>
      <c r="U19" s="89">
        <v>-519856</v>
      </c>
      <c r="V19" s="89"/>
      <c r="W19" s="89"/>
      <c r="X19" s="89"/>
      <c r="Y19" s="89">
        <f>SUM(G19:W19)</f>
        <v>-614822</v>
      </c>
    </row>
    <row r="20" spans="3:25" s="78" customFormat="1" ht="18.75">
      <c r="C20" s="92" t="s">
        <v>21</v>
      </c>
      <c r="G20" s="93">
        <v>0</v>
      </c>
      <c r="H20" s="89"/>
      <c r="I20" s="93">
        <f>SUM(I17:I19)</f>
        <v>791766029</v>
      </c>
      <c r="J20" s="89"/>
      <c r="K20" s="93">
        <f>SUM(K17:K19)</f>
        <v>1535292008</v>
      </c>
      <c r="L20" s="89"/>
      <c r="M20" s="93">
        <v>0</v>
      </c>
      <c r="N20" s="89"/>
      <c r="O20" s="93">
        <f>SUM(O17:O19)</f>
        <v>64633391</v>
      </c>
      <c r="P20" s="89"/>
      <c r="Q20" s="93">
        <f>SUM(Q17:Q19)</f>
        <v>161661553</v>
      </c>
      <c r="R20" s="89"/>
      <c r="S20" s="93">
        <f>SUM(S17:S19)</f>
        <v>55685185</v>
      </c>
      <c r="T20" s="89"/>
      <c r="U20" s="93">
        <f>SUM(U17:U19)</f>
        <v>28739009</v>
      </c>
      <c r="V20" s="91"/>
      <c r="W20" s="93">
        <f>SUM(W17:W18)</f>
        <v>0</v>
      </c>
      <c r="X20" s="89"/>
      <c r="Y20" s="93">
        <f>SUM(G20:W20)</f>
        <v>2637777175</v>
      </c>
    </row>
    <row r="21" spans="2:25" s="78" customFormat="1" ht="18.75">
      <c r="B21" s="76" t="s">
        <v>25</v>
      </c>
      <c r="G21" s="89"/>
      <c r="H21" s="89"/>
      <c r="I21" s="89"/>
      <c r="J21" s="89"/>
      <c r="K21" s="89"/>
      <c r="L21" s="89"/>
      <c r="M21" s="89"/>
      <c r="N21" s="89"/>
      <c r="O21" s="89"/>
      <c r="P21" s="89"/>
      <c r="Q21" s="89"/>
      <c r="R21" s="89"/>
      <c r="S21" s="89"/>
      <c r="T21" s="89"/>
      <c r="U21" s="89"/>
      <c r="V21" s="89"/>
      <c r="W21" s="89"/>
      <c r="X21" s="89"/>
      <c r="Y21" s="94"/>
    </row>
    <row r="22" spans="3:25" s="78" customFormat="1" ht="18.75">
      <c r="C22" s="88" t="s">
        <v>17</v>
      </c>
      <c r="G22" s="89">
        <v>0</v>
      </c>
      <c r="H22" s="89"/>
      <c r="I22" s="89">
        <v>0</v>
      </c>
      <c r="J22" s="89"/>
      <c r="K22" s="89">
        <v>1568380939</v>
      </c>
      <c r="L22" s="89"/>
      <c r="M22" s="89">
        <v>0</v>
      </c>
      <c r="N22" s="89"/>
      <c r="O22" s="89">
        <v>0</v>
      </c>
      <c r="P22" s="89"/>
      <c r="Q22" s="89">
        <v>0</v>
      </c>
      <c r="R22" s="89"/>
      <c r="S22" s="89">
        <v>0</v>
      </c>
      <c r="T22" s="89"/>
      <c r="U22" s="89">
        <v>0</v>
      </c>
      <c r="V22" s="89"/>
      <c r="W22" s="89">
        <v>0</v>
      </c>
      <c r="X22" s="89"/>
      <c r="Y22" s="89">
        <f>SUM(G22:W22)</f>
        <v>1568380939</v>
      </c>
    </row>
    <row r="23" spans="3:25" s="78" customFormat="1" ht="18.75">
      <c r="C23" s="92" t="s">
        <v>21</v>
      </c>
      <c r="G23" s="93">
        <v>0</v>
      </c>
      <c r="H23" s="91"/>
      <c r="I23" s="93">
        <v>0</v>
      </c>
      <c r="J23" s="91"/>
      <c r="K23" s="93">
        <v>1568380939</v>
      </c>
      <c r="L23" s="91"/>
      <c r="M23" s="93">
        <v>0</v>
      </c>
      <c r="N23" s="91"/>
      <c r="O23" s="93">
        <v>0</v>
      </c>
      <c r="P23" s="91"/>
      <c r="Q23" s="93">
        <v>0</v>
      </c>
      <c r="R23" s="91"/>
      <c r="S23" s="93">
        <v>0</v>
      </c>
      <c r="T23" s="91"/>
      <c r="U23" s="93">
        <v>0</v>
      </c>
      <c r="V23" s="91"/>
      <c r="W23" s="93">
        <v>0</v>
      </c>
      <c r="X23" s="91"/>
      <c r="Y23" s="93">
        <f>SUM(G23:W23)</f>
        <v>1568380939</v>
      </c>
    </row>
    <row r="24" spans="2:25" s="78" customFormat="1" ht="18.75">
      <c r="B24" s="76" t="s">
        <v>26</v>
      </c>
      <c r="G24" s="89"/>
      <c r="H24" s="89"/>
      <c r="I24" s="89"/>
      <c r="J24" s="89"/>
      <c r="K24" s="89"/>
      <c r="L24" s="89"/>
      <c r="M24" s="89"/>
      <c r="N24" s="89"/>
      <c r="O24" s="89"/>
      <c r="P24" s="89"/>
      <c r="Q24" s="89"/>
      <c r="R24" s="89"/>
      <c r="S24" s="89"/>
      <c r="T24" s="89"/>
      <c r="U24" s="89"/>
      <c r="V24" s="89"/>
      <c r="W24" s="89"/>
      <c r="X24" s="89"/>
      <c r="Y24" s="89"/>
    </row>
    <row r="25" spans="3:25" s="78" customFormat="1" ht="18.75">
      <c r="C25" s="88" t="s">
        <v>17</v>
      </c>
      <c r="G25" s="89">
        <f>+G11</f>
        <v>178700000</v>
      </c>
      <c r="H25" s="89"/>
      <c r="I25" s="89">
        <f>SUM(I11-I17)</f>
        <v>320016417</v>
      </c>
      <c r="J25" s="89"/>
      <c r="K25" s="89">
        <f>+K11-K17-K22</f>
        <v>427076761</v>
      </c>
      <c r="L25" s="89"/>
      <c r="M25" s="89">
        <f>SUM(M11-M17)</f>
        <v>113573334</v>
      </c>
      <c r="N25" s="89"/>
      <c r="O25" s="89">
        <f>SUM(O11-O17)</f>
        <v>55078961</v>
      </c>
      <c r="P25" s="89"/>
      <c r="Q25" s="89">
        <f>SUM(Q11-Q17)</f>
        <v>22567299</v>
      </c>
      <c r="R25" s="89"/>
      <c r="S25" s="89">
        <f>SUM(S11-S17)</f>
        <v>409794</v>
      </c>
      <c r="T25" s="89"/>
      <c r="U25" s="89">
        <f>SUM(U11-U17)</f>
        <v>6246914</v>
      </c>
      <c r="V25" s="89"/>
      <c r="W25" s="89">
        <f>SUM(W11)</f>
        <v>0</v>
      </c>
      <c r="X25" s="89"/>
      <c r="Y25" s="89">
        <f>SUM(G25:W25)</f>
        <v>1123669480</v>
      </c>
    </row>
    <row r="26" spans="3:25" s="78" customFormat="1" ht="18.75">
      <c r="C26" s="92" t="s">
        <v>21</v>
      </c>
      <c r="G26" s="93">
        <f>SUM(G15)</f>
        <v>85100000</v>
      </c>
      <c r="H26" s="89"/>
      <c r="I26" s="93">
        <f>SUM(I15-I20)</f>
        <v>266235536</v>
      </c>
      <c r="J26" s="89"/>
      <c r="K26" s="93">
        <f>+K15-K20-K23</f>
        <v>208315961</v>
      </c>
      <c r="L26" s="89"/>
      <c r="M26" s="93">
        <f>SUM(M15-M20)</f>
        <v>86236998</v>
      </c>
      <c r="N26" s="89"/>
      <c r="O26" s="93">
        <f>SUM(O15-O20)</f>
        <v>77353577</v>
      </c>
      <c r="P26" s="89"/>
      <c r="Q26" s="93">
        <f>SUM(Q15-Q20)</f>
        <v>20398522</v>
      </c>
      <c r="R26" s="89"/>
      <c r="S26" s="93">
        <f>SUM(S15-S20)</f>
        <v>752684</v>
      </c>
      <c r="T26" s="89"/>
      <c r="U26" s="93">
        <f>SUM(U15-U20)</f>
        <v>4148117</v>
      </c>
      <c r="V26" s="91"/>
      <c r="W26" s="93">
        <f>SUM(W15)</f>
        <v>5927125</v>
      </c>
      <c r="X26" s="89"/>
      <c r="Y26" s="93">
        <f>SUM(G26:W26)</f>
        <v>754468520</v>
      </c>
    </row>
    <row r="27" spans="2:25" s="78" customFormat="1" ht="18.75">
      <c r="B27" s="76" t="s">
        <v>27</v>
      </c>
      <c r="G27" s="89"/>
      <c r="H27" s="89"/>
      <c r="I27" s="89"/>
      <c r="J27" s="89"/>
      <c r="K27" s="89"/>
      <c r="L27" s="89"/>
      <c r="M27" s="89"/>
      <c r="N27" s="89"/>
      <c r="O27" s="89"/>
      <c r="P27" s="89"/>
      <c r="Q27" s="89"/>
      <c r="R27" s="89"/>
      <c r="S27" s="89"/>
      <c r="T27" s="89"/>
      <c r="U27" s="89"/>
      <c r="V27" s="89"/>
      <c r="W27" s="89"/>
      <c r="X27" s="89"/>
      <c r="Y27" s="95"/>
    </row>
    <row r="28" spans="3:25" s="78" customFormat="1" ht="18.75">
      <c r="C28" s="78" t="s">
        <v>28</v>
      </c>
      <c r="G28" s="95"/>
      <c r="H28" s="89"/>
      <c r="I28" s="89"/>
      <c r="J28" s="89"/>
      <c r="K28" s="89"/>
      <c r="L28" s="89"/>
      <c r="M28" s="89"/>
      <c r="N28" s="89"/>
      <c r="O28" s="89"/>
      <c r="P28" s="89"/>
      <c r="Q28" s="89"/>
      <c r="R28" s="89"/>
      <c r="S28" s="89"/>
      <c r="T28" s="89"/>
      <c r="U28" s="89"/>
      <c r="V28" s="89"/>
      <c r="W28" s="89"/>
      <c r="X28" s="89"/>
      <c r="Y28" s="89">
        <v>115250935</v>
      </c>
    </row>
    <row r="29" spans="3:25" s="78" customFormat="1" ht="18.75">
      <c r="C29" s="78" t="s">
        <v>29</v>
      </c>
      <c r="G29" s="95"/>
      <c r="H29" s="89"/>
      <c r="I29" s="89"/>
      <c r="J29" s="89"/>
      <c r="K29" s="89"/>
      <c r="L29" s="89"/>
      <c r="M29" s="89"/>
      <c r="N29" s="89"/>
      <c r="O29" s="89"/>
      <c r="P29" s="89"/>
      <c r="Q29" s="89"/>
      <c r="R29" s="89"/>
      <c r="S29" s="89"/>
      <c r="T29" s="89"/>
      <c r="U29" s="89"/>
      <c r="V29" s="89"/>
      <c r="W29" s="89"/>
      <c r="X29" s="89"/>
      <c r="Y29" s="93">
        <v>99557984</v>
      </c>
    </row>
    <row r="30" spans="2:25" s="78" customFormat="1" ht="18.75">
      <c r="B30" s="76" t="s">
        <v>30</v>
      </c>
      <c r="G30" s="89"/>
      <c r="H30" s="89"/>
      <c r="I30" s="89"/>
      <c r="J30" s="89"/>
      <c r="K30" s="89"/>
      <c r="L30" s="89"/>
      <c r="M30" s="89"/>
      <c r="N30" s="89"/>
      <c r="O30" s="89"/>
      <c r="P30" s="89"/>
      <c r="Q30" s="89"/>
      <c r="R30" s="89"/>
      <c r="S30" s="89"/>
      <c r="T30" s="89"/>
      <c r="U30" s="89"/>
      <c r="V30" s="89"/>
      <c r="W30" s="89"/>
      <c r="X30" s="89"/>
      <c r="Y30" s="89"/>
    </row>
    <row r="31" spans="3:25" s="78" customFormat="1" ht="18.75">
      <c r="C31" s="88" t="s">
        <v>17</v>
      </c>
      <c r="G31" s="89">
        <v>329313739</v>
      </c>
      <c r="H31" s="89"/>
      <c r="I31" s="89">
        <v>736885128</v>
      </c>
      <c r="J31" s="89"/>
      <c r="K31" s="89">
        <v>1699905149</v>
      </c>
      <c r="L31" s="89"/>
      <c r="M31" s="89">
        <v>278581798</v>
      </c>
      <c r="N31" s="89"/>
      <c r="O31" s="89"/>
      <c r="P31" s="89"/>
      <c r="Q31" s="91"/>
      <c r="R31" s="91"/>
      <c r="S31" s="91"/>
      <c r="T31" s="91"/>
      <c r="U31" s="91"/>
      <c r="V31" s="91"/>
      <c r="W31" s="91"/>
      <c r="X31" s="91"/>
      <c r="Y31" s="91"/>
    </row>
    <row r="32" spans="3:25" s="78" customFormat="1" ht="18.75">
      <c r="C32" s="92" t="s">
        <v>21</v>
      </c>
      <c r="G32" s="93">
        <v>235713739</v>
      </c>
      <c r="H32" s="89"/>
      <c r="I32" s="93">
        <v>68104247</v>
      </c>
      <c r="J32" s="89"/>
      <c r="K32" s="93">
        <v>1481144349</v>
      </c>
      <c r="L32" s="89"/>
      <c r="M32" s="93">
        <v>251245462</v>
      </c>
      <c r="N32" s="89"/>
      <c r="O32" s="89"/>
      <c r="P32" s="89"/>
      <c r="Q32" s="91"/>
      <c r="R32" s="91"/>
      <c r="S32" s="91"/>
      <c r="T32" s="91"/>
      <c r="U32" s="91"/>
      <c r="V32" s="91"/>
      <c r="W32" s="91"/>
      <c r="X32" s="91"/>
      <c r="Y32" s="16" t="s">
        <v>31</v>
      </c>
    </row>
    <row r="33" spans="1:25" s="78" customFormat="1" ht="22.5">
      <c r="A33" s="71" t="s">
        <v>373</v>
      </c>
      <c r="C33" s="92"/>
      <c r="G33" s="91"/>
      <c r="H33" s="89"/>
      <c r="I33" s="91"/>
      <c r="J33" s="89"/>
      <c r="K33" s="91"/>
      <c r="L33" s="89"/>
      <c r="M33" s="91"/>
      <c r="N33" s="89"/>
      <c r="O33" s="89"/>
      <c r="P33" s="89"/>
      <c r="Q33" s="91"/>
      <c r="R33" s="91"/>
      <c r="S33" s="91"/>
      <c r="T33" s="91"/>
      <c r="U33" s="91"/>
      <c r="V33" s="91"/>
      <c r="W33" s="91"/>
      <c r="X33" s="91"/>
      <c r="Y33" s="91"/>
    </row>
    <row r="34" spans="7:25" s="78" customFormat="1" ht="21.75" customHeight="1">
      <c r="G34" s="89"/>
      <c r="H34" s="89"/>
      <c r="I34" s="89"/>
      <c r="J34" s="89"/>
      <c r="K34" s="89"/>
      <c r="L34" s="89"/>
      <c r="M34" s="89"/>
      <c r="N34" s="89"/>
      <c r="O34" s="89"/>
      <c r="P34" s="89"/>
      <c r="Q34" s="89"/>
      <c r="R34" s="89"/>
      <c r="S34" s="89"/>
      <c r="T34" s="89"/>
      <c r="U34" s="89"/>
      <c r="V34" s="89"/>
      <c r="W34" s="89"/>
      <c r="X34" s="89"/>
      <c r="Y34" s="89"/>
    </row>
    <row r="35" s="78" customFormat="1" ht="18.75">
      <c r="C35" s="78" t="s">
        <v>32</v>
      </c>
    </row>
    <row r="36" s="78" customFormat="1" ht="18.75">
      <c r="B36" s="78" t="s">
        <v>33</v>
      </c>
    </row>
    <row r="37" s="78" customFormat="1" ht="18.75">
      <c r="C37" s="78" t="s">
        <v>34</v>
      </c>
    </row>
    <row r="38" s="78" customFormat="1" ht="18.75">
      <c r="B38" s="96" t="s">
        <v>35</v>
      </c>
    </row>
    <row r="39" s="78" customFormat="1" ht="18.75">
      <c r="C39" s="78" t="s">
        <v>36</v>
      </c>
    </row>
    <row r="40" s="97" customFormat="1" ht="18.75">
      <c r="C40" s="78" t="s">
        <v>37</v>
      </c>
    </row>
    <row r="41" spans="2:3" s="97" customFormat="1" ht="18.75">
      <c r="B41" s="78" t="s">
        <v>38</v>
      </c>
      <c r="C41" s="78"/>
    </row>
    <row r="42" s="78" customFormat="1" ht="18.75">
      <c r="C42" s="78" t="s">
        <v>39</v>
      </c>
    </row>
    <row r="43" s="78" customFormat="1" ht="18.75">
      <c r="B43" s="78" t="s">
        <v>40</v>
      </c>
    </row>
    <row r="44" spans="3:25" s="78" customFormat="1" ht="18.75">
      <c r="C44" s="78" t="s">
        <v>41</v>
      </c>
      <c r="Y44" s="98"/>
    </row>
    <row r="45" spans="2:25" ht="21.75">
      <c r="B45" s="78" t="s">
        <v>42</v>
      </c>
      <c r="Y45" s="16"/>
    </row>
    <row r="46" ht="21.75">
      <c r="C46" s="78" t="s">
        <v>43</v>
      </c>
    </row>
    <row r="47" ht="21.75">
      <c r="B47" s="78" t="s">
        <v>44</v>
      </c>
    </row>
    <row r="48" ht="21.75">
      <c r="B48" s="78" t="s">
        <v>45</v>
      </c>
    </row>
    <row r="49" ht="21.75">
      <c r="B49" s="78" t="s">
        <v>46</v>
      </c>
    </row>
    <row r="50" ht="21.75">
      <c r="B50" s="78" t="s">
        <v>47</v>
      </c>
    </row>
    <row r="61" ht="21.75">
      <c r="Y61" s="16" t="s">
        <v>48</v>
      </c>
    </row>
    <row r="62" ht="21.75">
      <c r="Y62" s="99"/>
    </row>
  </sheetData>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P211"/>
  <sheetViews>
    <sheetView tabSelected="1" workbookViewId="0" topLeftCell="A175">
      <selection activeCell="H187" sqref="H187"/>
    </sheetView>
  </sheetViews>
  <sheetFormatPr defaultColWidth="9.140625" defaultRowHeight="21" customHeight="1"/>
  <cols>
    <col min="1" max="1" width="6.28125" style="7" customWidth="1"/>
    <col min="2" max="2" width="2.7109375" style="7" customWidth="1"/>
    <col min="3" max="3" width="4.421875" style="7" customWidth="1"/>
    <col min="4" max="5" width="5.00390625" style="7" customWidth="1"/>
    <col min="6" max="6" width="5.8515625" style="7" customWidth="1"/>
    <col min="7" max="7" width="0.42578125" style="7" customWidth="1"/>
    <col min="8" max="8" width="10.8515625" style="7" customWidth="1"/>
    <col min="9" max="9" width="0.42578125" style="7" customWidth="1"/>
    <col min="10" max="10" width="20.00390625" style="7" customWidth="1"/>
    <col min="11" max="11" width="0.42578125" style="7" customWidth="1"/>
    <col min="12" max="12" width="14.7109375" style="7" customWidth="1"/>
    <col min="13" max="13" width="0.5625" style="7" customWidth="1"/>
    <col min="14" max="14" width="14.7109375" style="7" customWidth="1"/>
    <col min="15" max="15" width="0.42578125" style="7" customWidth="1"/>
    <col min="16" max="16" width="14.7109375" style="7" customWidth="1"/>
    <col min="17" max="16384" width="9.140625" style="7" customWidth="1"/>
  </cols>
  <sheetData>
    <row r="1" ht="22.5">
      <c r="A1" s="25" t="s">
        <v>373</v>
      </c>
    </row>
    <row r="2" ht="21.75" customHeight="1"/>
    <row r="3" spans="1:2" ht="21.75" customHeight="1">
      <c r="A3" s="12" t="s">
        <v>49</v>
      </c>
      <c r="B3" s="6" t="s">
        <v>50</v>
      </c>
    </row>
    <row r="4" ht="21.75" customHeight="1">
      <c r="C4" s="7" t="s">
        <v>51</v>
      </c>
    </row>
    <row r="5" ht="21.75" customHeight="1">
      <c r="B5" s="7" t="s">
        <v>52</v>
      </c>
    </row>
    <row r="6" ht="21.75" customHeight="1">
      <c r="B6" s="7" t="s">
        <v>53</v>
      </c>
    </row>
    <row r="7" ht="21.75" customHeight="1">
      <c r="B7" s="7" t="s">
        <v>54</v>
      </c>
    </row>
    <row r="8" ht="21.75" customHeight="1">
      <c r="B8" s="7" t="s">
        <v>55</v>
      </c>
    </row>
    <row r="10" spans="1:2" ht="21.75" customHeight="1">
      <c r="A10" s="12" t="s">
        <v>56</v>
      </c>
      <c r="B10" s="6" t="s">
        <v>57</v>
      </c>
    </row>
    <row r="11" spans="1:3" ht="21.75" customHeight="1">
      <c r="A11" s="12"/>
      <c r="B11" s="6"/>
      <c r="C11" s="7" t="s">
        <v>58</v>
      </c>
    </row>
    <row r="12" spans="14:16" ht="21.75" customHeight="1">
      <c r="N12" s="100" t="s">
        <v>608</v>
      </c>
      <c r="O12" s="100"/>
      <c r="P12" s="100"/>
    </row>
    <row r="13" spans="14:16" ht="21.75" customHeight="1">
      <c r="N13" s="17">
        <v>2004</v>
      </c>
      <c r="O13" s="28"/>
      <c r="P13" s="17">
        <v>2003</v>
      </c>
    </row>
    <row r="14" spans="4:16" ht="21.75" customHeight="1">
      <c r="D14" s="7" t="s">
        <v>59</v>
      </c>
      <c r="N14" s="45">
        <v>14151054</v>
      </c>
      <c r="O14" s="45"/>
      <c r="P14" s="45">
        <v>5917632</v>
      </c>
    </row>
    <row r="15" spans="4:16" ht="21.75" customHeight="1">
      <c r="D15" s="7" t="s">
        <v>60</v>
      </c>
      <c r="N15" s="45">
        <v>130936654</v>
      </c>
      <c r="O15" s="45"/>
      <c r="P15" s="45">
        <v>127981736</v>
      </c>
    </row>
    <row r="16" spans="5:16" ht="21.75" customHeight="1" thickBot="1">
      <c r="E16" s="7" t="s">
        <v>616</v>
      </c>
      <c r="N16" s="101">
        <f>SUM(N14:N15)</f>
        <v>145087708</v>
      </c>
      <c r="O16" s="45"/>
      <c r="P16" s="101">
        <f>SUM(P14:P15)</f>
        <v>133899368</v>
      </c>
    </row>
    <row r="17" spans="14:16" ht="9.75" customHeight="1" thickTop="1">
      <c r="N17" s="64"/>
      <c r="O17" s="45"/>
      <c r="P17" s="64"/>
    </row>
    <row r="18" ht="21.75" customHeight="1">
      <c r="C18" s="7" t="s">
        <v>61</v>
      </c>
    </row>
    <row r="19" ht="21.75" customHeight="1">
      <c r="B19" s="7" t="s">
        <v>62</v>
      </c>
    </row>
    <row r="20" ht="21.75" customHeight="1">
      <c r="B20" s="7" t="s">
        <v>63</v>
      </c>
    </row>
    <row r="21" ht="21.75" customHeight="1">
      <c r="C21" s="7" t="s">
        <v>64</v>
      </c>
    </row>
    <row r="22" ht="21.75" customHeight="1">
      <c r="B22" s="102" t="s">
        <v>65</v>
      </c>
    </row>
    <row r="23" ht="21.75" customHeight="1"/>
    <row r="24" spans="1:13" ht="21" customHeight="1">
      <c r="A24" s="12" t="s">
        <v>66</v>
      </c>
      <c r="B24" s="6" t="s">
        <v>67</v>
      </c>
      <c r="C24" s="6"/>
      <c r="D24" s="6"/>
      <c r="E24" s="6"/>
      <c r="F24" s="6"/>
      <c r="G24" s="6"/>
      <c r="H24" s="6"/>
      <c r="I24" s="6"/>
      <c r="J24" s="6"/>
      <c r="K24" s="6"/>
      <c r="L24" s="6"/>
      <c r="M24" s="6"/>
    </row>
    <row r="25" ht="21" customHeight="1">
      <c r="C25" s="7" t="s">
        <v>68</v>
      </c>
    </row>
    <row r="26" spans="1:2" ht="21" customHeight="1">
      <c r="A26" s="25"/>
      <c r="B26" s="7" t="s">
        <v>69</v>
      </c>
    </row>
    <row r="27" spans="1:2" ht="21" customHeight="1">
      <c r="A27" s="25"/>
      <c r="B27" s="7" t="s">
        <v>70</v>
      </c>
    </row>
    <row r="28" ht="21" customHeight="1">
      <c r="A28" s="25"/>
    </row>
    <row r="29" ht="21" customHeight="1">
      <c r="A29" s="25"/>
    </row>
    <row r="30" ht="21" customHeight="1">
      <c r="A30" s="25"/>
    </row>
    <row r="31" ht="21" customHeight="1">
      <c r="A31" s="25"/>
    </row>
    <row r="32" ht="21" customHeight="1">
      <c r="A32" s="25"/>
    </row>
    <row r="33" ht="21" customHeight="1">
      <c r="A33" s="25"/>
    </row>
    <row r="34" ht="21" customHeight="1">
      <c r="A34" s="25"/>
    </row>
    <row r="35" ht="21" customHeight="1">
      <c r="A35" s="25"/>
    </row>
    <row r="36" ht="21" customHeight="1">
      <c r="A36" s="25"/>
    </row>
    <row r="37" ht="21" customHeight="1">
      <c r="A37" s="25"/>
    </row>
    <row r="38" ht="21" customHeight="1">
      <c r="A38" s="25"/>
    </row>
    <row r="39" ht="21" customHeight="1">
      <c r="A39" s="25"/>
    </row>
    <row r="40" ht="21" customHeight="1">
      <c r="A40" s="25"/>
    </row>
    <row r="41" ht="21" customHeight="1">
      <c r="A41" s="25"/>
    </row>
    <row r="42" spans="1:16" ht="21" customHeight="1">
      <c r="A42" s="25"/>
      <c r="P42" s="16" t="s">
        <v>71</v>
      </c>
    </row>
    <row r="43" ht="21" customHeight="1">
      <c r="A43" s="25" t="s">
        <v>373</v>
      </c>
    </row>
    <row r="44" ht="21" customHeight="1">
      <c r="A44" s="25"/>
    </row>
    <row r="45" ht="21" customHeight="1">
      <c r="B45" s="7" t="s">
        <v>72</v>
      </c>
    </row>
    <row r="46" spans="1:16" ht="21" customHeight="1">
      <c r="A46" s="12"/>
      <c r="C46" s="25" t="s">
        <v>73</v>
      </c>
      <c r="L46" s="179" t="s">
        <v>608</v>
      </c>
      <c r="M46" s="179"/>
      <c r="N46" s="180"/>
      <c r="O46" s="180"/>
      <c r="P46" s="180"/>
    </row>
    <row r="47" spans="1:16" ht="21" customHeight="1">
      <c r="A47" s="12"/>
      <c r="B47" s="25"/>
      <c r="C47" s="6"/>
      <c r="L47" s="28" t="s">
        <v>74</v>
      </c>
      <c r="M47" s="28"/>
      <c r="N47" s="28" t="s">
        <v>75</v>
      </c>
      <c r="O47" s="104"/>
      <c r="P47" s="28" t="s">
        <v>74</v>
      </c>
    </row>
    <row r="48" spans="12:16" ht="21" customHeight="1">
      <c r="L48" s="103">
        <v>2004</v>
      </c>
      <c r="M48" s="103"/>
      <c r="N48" s="103">
        <v>2004</v>
      </c>
      <c r="O48" s="28"/>
      <c r="P48" s="103">
        <v>2003</v>
      </c>
    </row>
    <row r="49" spans="1:2" ht="21" customHeight="1">
      <c r="A49" s="105" t="s">
        <v>377</v>
      </c>
      <c r="B49" s="7" t="s">
        <v>76</v>
      </c>
    </row>
    <row r="50" ht="21" customHeight="1">
      <c r="B50" s="7" t="s">
        <v>77</v>
      </c>
    </row>
    <row r="51" ht="21" customHeight="1">
      <c r="B51" s="7" t="s">
        <v>78</v>
      </c>
    </row>
    <row r="52" ht="21" customHeight="1">
      <c r="B52" s="7" t="s">
        <v>79</v>
      </c>
    </row>
    <row r="53" spans="2:16" ht="21" customHeight="1">
      <c r="B53" s="7" t="s">
        <v>80</v>
      </c>
      <c r="L53" s="36">
        <v>178230800</v>
      </c>
      <c r="M53" s="36"/>
      <c r="N53" s="36">
        <v>178230800</v>
      </c>
      <c r="O53" s="36"/>
      <c r="P53" s="36">
        <v>178230800</v>
      </c>
    </row>
    <row r="54" spans="1:2" ht="21" customHeight="1">
      <c r="A54" s="105" t="s">
        <v>385</v>
      </c>
      <c r="B54" s="7" t="s">
        <v>81</v>
      </c>
    </row>
    <row r="55" spans="2:16" ht="21" customHeight="1">
      <c r="B55" s="7" t="s">
        <v>82</v>
      </c>
      <c r="L55" s="36"/>
      <c r="M55" s="36"/>
      <c r="N55" s="36"/>
      <c r="O55" s="36"/>
      <c r="P55" s="36"/>
    </row>
    <row r="56" spans="2:16" ht="21" customHeight="1">
      <c r="B56" s="7" t="s">
        <v>83</v>
      </c>
      <c r="L56" s="36"/>
      <c r="M56" s="36"/>
      <c r="N56" s="36"/>
      <c r="O56" s="36"/>
      <c r="P56" s="36"/>
    </row>
    <row r="57" spans="2:16" ht="21" customHeight="1">
      <c r="B57" s="7" t="s">
        <v>84</v>
      </c>
      <c r="L57" s="36"/>
      <c r="M57" s="36"/>
      <c r="N57" s="36"/>
      <c r="O57" s="36"/>
      <c r="P57" s="36"/>
    </row>
    <row r="58" spans="3:16" ht="21" customHeight="1">
      <c r="C58" s="7" t="s">
        <v>85</v>
      </c>
      <c r="L58" s="36">
        <v>800000000</v>
      </c>
      <c r="M58" s="36"/>
      <c r="N58" s="36">
        <v>2375000000</v>
      </c>
      <c r="O58" s="106"/>
      <c r="P58" s="36">
        <v>2375000000</v>
      </c>
    </row>
    <row r="59" spans="3:16" ht="21" customHeight="1">
      <c r="C59" s="7" t="s">
        <v>86</v>
      </c>
      <c r="L59" s="36">
        <v>64405184</v>
      </c>
      <c r="N59" s="36">
        <v>0</v>
      </c>
      <c r="P59" s="15">
        <v>0</v>
      </c>
    </row>
    <row r="60" spans="2:16" ht="21" customHeight="1">
      <c r="B60" s="7" t="s">
        <v>87</v>
      </c>
      <c r="L60" s="36"/>
      <c r="M60" s="36"/>
      <c r="N60" s="106"/>
      <c r="O60" s="106"/>
      <c r="P60" s="106"/>
    </row>
    <row r="61" spans="2:16" ht="21" customHeight="1">
      <c r="B61" s="7" t="s">
        <v>88</v>
      </c>
      <c r="L61" s="36"/>
      <c r="M61" s="36"/>
      <c r="N61" s="36"/>
      <c r="O61" s="106"/>
      <c r="P61" s="106"/>
    </row>
    <row r="62" spans="2:16" ht="21" customHeight="1">
      <c r="B62" s="7" t="s">
        <v>89</v>
      </c>
      <c r="L62" s="36"/>
      <c r="M62" s="36"/>
      <c r="N62" s="36"/>
      <c r="O62" s="106"/>
      <c r="P62" s="106"/>
    </row>
    <row r="63" spans="2:16" ht="21" customHeight="1">
      <c r="B63" s="7" t="s">
        <v>90</v>
      </c>
      <c r="L63" s="36"/>
      <c r="M63" s="36"/>
      <c r="N63" s="36"/>
      <c r="O63" s="106"/>
      <c r="P63" s="106"/>
    </row>
    <row r="64" spans="2:16" ht="21" customHeight="1">
      <c r="B64" s="7" t="s">
        <v>91</v>
      </c>
      <c r="L64" s="36"/>
      <c r="M64" s="36"/>
      <c r="N64" s="36"/>
      <c r="O64" s="106"/>
      <c r="P64" s="106"/>
    </row>
    <row r="65" spans="2:16" ht="21" customHeight="1">
      <c r="B65" s="7" t="s">
        <v>92</v>
      </c>
      <c r="L65" s="36"/>
      <c r="M65" s="36"/>
      <c r="N65" s="36"/>
      <c r="O65" s="106"/>
      <c r="P65" s="106"/>
    </row>
    <row r="66" spans="2:16" ht="21" customHeight="1">
      <c r="B66" s="7" t="s">
        <v>93</v>
      </c>
      <c r="M66" s="36"/>
      <c r="O66" s="106"/>
      <c r="P66" s="106"/>
    </row>
    <row r="67" spans="1:16" ht="21" customHeight="1">
      <c r="A67" s="105" t="s">
        <v>393</v>
      </c>
      <c r="B67" s="7" t="s">
        <v>94</v>
      </c>
      <c r="L67" s="36">
        <v>0</v>
      </c>
      <c r="M67" s="36"/>
      <c r="N67" s="36">
        <v>2076800000</v>
      </c>
      <c r="P67" s="36">
        <v>2076800000</v>
      </c>
    </row>
    <row r="68" spans="1:14" ht="21" customHeight="1">
      <c r="A68" s="105" t="s">
        <v>434</v>
      </c>
      <c r="B68" s="7" t="s">
        <v>95</v>
      </c>
      <c r="L68" s="36"/>
      <c r="M68" s="36"/>
      <c r="N68" s="36"/>
    </row>
    <row r="69" spans="1:14" ht="21" customHeight="1">
      <c r="A69" s="28"/>
      <c r="B69" s="7" t="s">
        <v>96</v>
      </c>
      <c r="L69" s="36"/>
      <c r="M69" s="36"/>
      <c r="N69" s="36"/>
    </row>
    <row r="70" spans="1:13" ht="21" customHeight="1">
      <c r="A70" s="28"/>
      <c r="B70" s="7" t="s">
        <v>97</v>
      </c>
      <c r="L70" s="36"/>
      <c r="M70" s="36"/>
    </row>
    <row r="71" spans="1:16" ht="21" customHeight="1">
      <c r="A71" s="28"/>
      <c r="B71" s="7" t="s">
        <v>98</v>
      </c>
      <c r="L71" s="107">
        <v>84023919</v>
      </c>
      <c r="M71" s="107"/>
      <c r="N71" s="107">
        <v>84023919</v>
      </c>
      <c r="O71" s="36"/>
      <c r="P71" s="107">
        <v>84023919</v>
      </c>
    </row>
    <row r="72" spans="12:16" ht="21" customHeight="1">
      <c r="L72" s="34">
        <f>SUM(L53:L71)</f>
        <v>1126659903</v>
      </c>
      <c r="M72" s="34"/>
      <c r="N72" s="34">
        <f>SUM(N53:N71)</f>
        <v>4714054719</v>
      </c>
      <c r="O72" s="36"/>
      <c r="P72" s="34">
        <f>SUM(P53:P71)</f>
        <v>4714054719</v>
      </c>
    </row>
    <row r="73" spans="1:16" ht="21" customHeight="1">
      <c r="A73" s="42" t="s">
        <v>99</v>
      </c>
      <c r="B73" s="7" t="s">
        <v>100</v>
      </c>
      <c r="L73" s="108">
        <v>283386508</v>
      </c>
      <c r="M73" s="108"/>
      <c r="N73" s="108">
        <v>381781494</v>
      </c>
      <c r="O73" s="109"/>
      <c r="P73" s="108">
        <v>1442327005</v>
      </c>
    </row>
    <row r="74" spans="1:16" ht="21" customHeight="1">
      <c r="A74" s="42"/>
      <c r="L74" s="110">
        <f>SUM(L72:L73)</f>
        <v>1410046411</v>
      </c>
      <c r="M74" s="110"/>
      <c r="N74" s="110">
        <f>SUM(N72:N73)</f>
        <v>5095836213</v>
      </c>
      <c r="O74" s="110"/>
      <c r="P74" s="110">
        <f>SUM(P72:P73)</f>
        <v>6156381724</v>
      </c>
    </row>
    <row r="75" spans="1:16" ht="21" customHeight="1">
      <c r="A75" s="42" t="s">
        <v>101</v>
      </c>
      <c r="B75" s="7" t="s">
        <v>102</v>
      </c>
      <c r="L75" s="36">
        <v>-17950685</v>
      </c>
      <c r="M75" s="36"/>
      <c r="N75" s="36">
        <v>0</v>
      </c>
      <c r="O75" s="36"/>
      <c r="P75" s="36">
        <v>-233959761</v>
      </c>
    </row>
    <row r="76" spans="1:16" ht="21" customHeight="1" thickBot="1">
      <c r="A76" s="7" t="s">
        <v>103</v>
      </c>
      <c r="L76" s="111">
        <f>SUM(L74:L75)</f>
        <v>1392095726</v>
      </c>
      <c r="M76" s="111"/>
      <c r="N76" s="111">
        <f>SUM(N74:N75)</f>
        <v>5095836213</v>
      </c>
      <c r="P76" s="111">
        <f>SUM(P74:P75)</f>
        <v>5922421963</v>
      </c>
    </row>
    <row r="77" ht="9.75" customHeight="1" thickTop="1">
      <c r="P77" s="16"/>
    </row>
    <row r="78" ht="21" customHeight="1">
      <c r="C78" s="7" t="s">
        <v>104</v>
      </c>
    </row>
    <row r="79" ht="21" customHeight="1">
      <c r="B79" s="7" t="s">
        <v>105</v>
      </c>
    </row>
    <row r="80" ht="21" customHeight="1">
      <c r="B80" s="7" t="s">
        <v>106</v>
      </c>
    </row>
    <row r="81" ht="21" customHeight="1">
      <c r="B81" s="7" t="s">
        <v>107</v>
      </c>
    </row>
    <row r="82" ht="21" customHeight="1">
      <c r="B82" s="7" t="s">
        <v>108</v>
      </c>
    </row>
    <row r="85" ht="21" customHeight="1">
      <c r="P85" s="16" t="s">
        <v>109</v>
      </c>
    </row>
    <row r="86" ht="21" customHeight="1">
      <c r="A86" s="25" t="s">
        <v>373</v>
      </c>
    </row>
    <row r="88" spans="1:3" ht="21.75" customHeight="1">
      <c r="A88" s="27"/>
      <c r="C88" s="25" t="s">
        <v>110</v>
      </c>
    </row>
    <row r="89" spans="1:4" ht="21.75" customHeight="1">
      <c r="A89" s="27"/>
      <c r="C89" s="7" t="s">
        <v>111</v>
      </c>
      <c r="D89" s="7" t="s">
        <v>112</v>
      </c>
    </row>
    <row r="90" spans="1:4" ht="21.75" customHeight="1">
      <c r="A90" s="27"/>
      <c r="D90" s="7" t="s">
        <v>113</v>
      </c>
    </row>
    <row r="91" spans="1:2" ht="21.75" customHeight="1">
      <c r="A91" s="27"/>
      <c r="B91" s="7" t="s">
        <v>114</v>
      </c>
    </row>
    <row r="92" spans="1:2" ht="21.75" customHeight="1">
      <c r="A92" s="27"/>
      <c r="B92" s="7" t="s">
        <v>115</v>
      </c>
    </row>
    <row r="93" spans="1:4" ht="21.75" customHeight="1">
      <c r="A93" s="27"/>
      <c r="C93" s="7" t="s">
        <v>111</v>
      </c>
      <c r="D93" s="7" t="s">
        <v>116</v>
      </c>
    </row>
    <row r="94" spans="1:4" ht="21.75" customHeight="1">
      <c r="A94" s="27"/>
      <c r="D94" s="7" t="s">
        <v>117</v>
      </c>
    </row>
    <row r="95" spans="1:2" ht="21.75" customHeight="1">
      <c r="A95" s="27"/>
      <c r="B95" s="7" t="s">
        <v>118</v>
      </c>
    </row>
    <row r="96" spans="1:5" ht="21.75" customHeight="1">
      <c r="A96" s="27"/>
      <c r="E96" s="27" t="s">
        <v>119</v>
      </c>
    </row>
    <row r="97" spans="1:5" ht="21.75" customHeight="1">
      <c r="A97" s="27"/>
      <c r="E97" s="7" t="s">
        <v>120</v>
      </c>
    </row>
    <row r="98" spans="1:5" ht="21.75" customHeight="1">
      <c r="A98" s="27"/>
      <c r="E98" s="27" t="s">
        <v>121</v>
      </c>
    </row>
    <row r="99" spans="1:5" ht="21.75" customHeight="1">
      <c r="A99" s="27"/>
      <c r="E99" s="7" t="s">
        <v>122</v>
      </c>
    </row>
    <row r="100" spans="1:5" ht="21.75" customHeight="1">
      <c r="A100" s="27"/>
      <c r="E100" s="27" t="s">
        <v>123</v>
      </c>
    </row>
    <row r="101" spans="1:5" ht="21.75" customHeight="1">
      <c r="A101" s="27"/>
      <c r="E101" s="7" t="s">
        <v>124</v>
      </c>
    </row>
    <row r="102" spans="1:4" ht="21.75" customHeight="1">
      <c r="A102" s="27"/>
      <c r="C102" s="7" t="s">
        <v>111</v>
      </c>
      <c r="D102" s="7" t="s">
        <v>125</v>
      </c>
    </row>
    <row r="103" spans="1:4" ht="21.75" customHeight="1">
      <c r="A103" s="27"/>
      <c r="D103" s="7" t="s">
        <v>126</v>
      </c>
    </row>
    <row r="104" spans="1:2" ht="21.75" customHeight="1">
      <c r="A104" s="27"/>
      <c r="B104" s="7" t="s">
        <v>127</v>
      </c>
    </row>
    <row r="105" spans="1:2" ht="21.75" customHeight="1">
      <c r="A105" s="27"/>
      <c r="B105" s="7" t="s">
        <v>128</v>
      </c>
    </row>
    <row r="106" spans="1:4" ht="21.75" customHeight="1">
      <c r="A106" s="27"/>
      <c r="C106" s="7" t="s">
        <v>111</v>
      </c>
      <c r="D106" s="7" t="s">
        <v>129</v>
      </c>
    </row>
    <row r="107" spans="1:4" ht="21.75" customHeight="1">
      <c r="A107" s="27"/>
      <c r="D107" s="7" t="s">
        <v>130</v>
      </c>
    </row>
    <row r="108" spans="1:2" ht="21.75" customHeight="1">
      <c r="A108" s="27"/>
      <c r="B108" s="7" t="s">
        <v>131</v>
      </c>
    </row>
    <row r="109" spans="1:2" ht="21.75" customHeight="1">
      <c r="A109" s="27"/>
      <c r="B109" s="7" t="s">
        <v>132</v>
      </c>
    </row>
    <row r="110" spans="1:2" ht="21.75" customHeight="1">
      <c r="A110" s="27"/>
      <c r="B110" s="7" t="s">
        <v>133</v>
      </c>
    </row>
    <row r="111" ht="21.75" customHeight="1">
      <c r="A111" s="27"/>
    </row>
    <row r="112" s="2" customFormat="1" ht="21.75" customHeight="1">
      <c r="C112" s="25" t="s">
        <v>134</v>
      </c>
    </row>
    <row r="113" s="112" customFormat="1" ht="21.75" customHeight="1">
      <c r="C113" s="7" t="s">
        <v>135</v>
      </c>
    </row>
    <row r="114" spans="2:3" s="112" customFormat="1" ht="21.75" customHeight="1">
      <c r="B114" s="7" t="s">
        <v>136</v>
      </c>
      <c r="C114" s="7"/>
    </row>
    <row r="115" spans="3:4" ht="21.75" customHeight="1">
      <c r="C115" s="7" t="s">
        <v>111</v>
      </c>
      <c r="D115" s="7" t="s">
        <v>137</v>
      </c>
    </row>
    <row r="116" ht="21.75" customHeight="1">
      <c r="D116" s="7" t="s">
        <v>138</v>
      </c>
    </row>
    <row r="117" spans="3:4" ht="21.75" customHeight="1">
      <c r="C117" s="7" t="s">
        <v>111</v>
      </c>
      <c r="D117" s="7" t="s">
        <v>139</v>
      </c>
    </row>
    <row r="118" ht="21.75" customHeight="1">
      <c r="C118" s="7" t="s">
        <v>140</v>
      </c>
    </row>
    <row r="119" spans="3:4" ht="21.75" customHeight="1">
      <c r="C119" s="7" t="s">
        <v>111</v>
      </c>
      <c r="D119" s="7" t="s">
        <v>141</v>
      </c>
    </row>
    <row r="120" ht="21.75" customHeight="1">
      <c r="C120" s="7" t="s">
        <v>142</v>
      </c>
    </row>
    <row r="121" spans="3:4" ht="21.75" customHeight="1">
      <c r="C121" s="7" t="s">
        <v>111</v>
      </c>
      <c r="D121" s="7" t="s">
        <v>143</v>
      </c>
    </row>
    <row r="122" spans="3:4" ht="21.75" customHeight="1">
      <c r="C122" s="7" t="s">
        <v>111</v>
      </c>
      <c r="D122" s="7" t="s">
        <v>144</v>
      </c>
    </row>
    <row r="123" ht="21.75" customHeight="1"/>
    <row r="124" ht="21.75" customHeight="1"/>
    <row r="125" ht="21.75" customHeight="1"/>
    <row r="126" ht="21.75" customHeight="1">
      <c r="P126" s="16" t="s">
        <v>145</v>
      </c>
    </row>
    <row r="127" ht="21.75" customHeight="1">
      <c r="A127" s="25" t="s">
        <v>373</v>
      </c>
    </row>
    <row r="128" ht="21.75" customHeight="1"/>
    <row r="129" spans="1:2" ht="21.75" customHeight="1">
      <c r="A129" s="12" t="s">
        <v>146</v>
      </c>
      <c r="B129" s="6" t="s">
        <v>147</v>
      </c>
    </row>
    <row r="130" s="2" customFormat="1" ht="21.75" customHeight="1">
      <c r="C130" s="2" t="s">
        <v>148</v>
      </c>
    </row>
    <row r="131" spans="1:2" s="2" customFormat="1" ht="21.75" customHeight="1">
      <c r="A131" s="11"/>
      <c r="B131" s="2" t="s">
        <v>149</v>
      </c>
    </row>
    <row r="132" s="2" customFormat="1" ht="21.75" customHeight="1">
      <c r="B132" s="2" t="s">
        <v>150</v>
      </c>
    </row>
    <row r="133" spans="1:3" s="2" customFormat="1" ht="21.75" customHeight="1">
      <c r="A133" s="38"/>
      <c r="B133" s="2" t="s">
        <v>72</v>
      </c>
      <c r="C133" s="9"/>
    </row>
    <row r="134" ht="21.75" customHeight="1">
      <c r="C134" s="25" t="s">
        <v>73</v>
      </c>
    </row>
    <row r="135" ht="21.75" customHeight="1">
      <c r="C135" s="7" t="s">
        <v>151</v>
      </c>
    </row>
    <row r="136" spans="4:5" ht="21.75" customHeight="1">
      <c r="D136" s="7" t="s">
        <v>152</v>
      </c>
      <c r="E136" s="7" t="s">
        <v>153</v>
      </c>
    </row>
    <row r="137" ht="21.75" customHeight="1">
      <c r="E137" s="7" t="s">
        <v>154</v>
      </c>
    </row>
    <row r="138" ht="21.75" customHeight="1">
      <c r="C138" s="7" t="s">
        <v>155</v>
      </c>
    </row>
    <row r="139" ht="21.75" customHeight="1">
      <c r="D139" s="7" t="s">
        <v>156</v>
      </c>
    </row>
    <row r="140" spans="1:3" ht="21.75" customHeight="1">
      <c r="A140" s="12"/>
      <c r="B140" s="6"/>
      <c r="C140" s="7" t="s">
        <v>157</v>
      </c>
    </row>
    <row r="141" spans="1:5" ht="21.75" customHeight="1">
      <c r="A141" s="12"/>
      <c r="B141" s="6"/>
      <c r="D141" s="7" t="s">
        <v>152</v>
      </c>
      <c r="E141" s="7" t="s">
        <v>158</v>
      </c>
    </row>
    <row r="142" spans="1:5" ht="21.75" customHeight="1">
      <c r="A142" s="12"/>
      <c r="B142" s="6"/>
      <c r="E142" s="7" t="s">
        <v>159</v>
      </c>
    </row>
    <row r="143" spans="1:5" ht="21.75" customHeight="1">
      <c r="A143" s="12"/>
      <c r="B143" s="6"/>
      <c r="D143" s="7" t="s">
        <v>152</v>
      </c>
      <c r="E143" s="7" t="s">
        <v>160</v>
      </c>
    </row>
    <row r="144" spans="1:5" ht="21.75" customHeight="1">
      <c r="A144" s="12"/>
      <c r="B144" s="6"/>
      <c r="E144" s="7" t="s">
        <v>161</v>
      </c>
    </row>
    <row r="145" s="72" customFormat="1" ht="22.5">
      <c r="C145" s="71" t="s">
        <v>134</v>
      </c>
    </row>
    <row r="146" ht="21.75">
      <c r="D146" s="7" t="s">
        <v>162</v>
      </c>
    </row>
    <row r="147" spans="4:5" ht="21.75">
      <c r="D147" s="28" t="s">
        <v>471</v>
      </c>
      <c r="E147" s="7" t="s">
        <v>163</v>
      </c>
    </row>
    <row r="148" spans="4:5" s="72" customFormat="1" ht="21.75">
      <c r="D148" s="28" t="s">
        <v>471</v>
      </c>
      <c r="E148" s="72" t="s">
        <v>164</v>
      </c>
    </row>
    <row r="149" ht="21.75" customHeight="1"/>
    <row r="150" spans="1:2" s="2" customFormat="1" ht="22.5">
      <c r="A150" s="38" t="s">
        <v>165</v>
      </c>
      <c r="B150" s="6" t="s">
        <v>166</v>
      </c>
    </row>
    <row r="151" s="2" customFormat="1" ht="21.75">
      <c r="C151" s="2" t="s">
        <v>167</v>
      </c>
    </row>
    <row r="152" s="2" customFormat="1" ht="21.75">
      <c r="B152" s="2" t="s">
        <v>168</v>
      </c>
    </row>
    <row r="153" s="2" customFormat="1" ht="21.75">
      <c r="B153" s="2" t="s">
        <v>169</v>
      </c>
    </row>
    <row r="154" s="2" customFormat="1" ht="21.75">
      <c r="B154" s="2" t="s">
        <v>170</v>
      </c>
    </row>
    <row r="155" s="2" customFormat="1" ht="21.75">
      <c r="B155" s="2" t="s">
        <v>171</v>
      </c>
    </row>
    <row r="156" s="2" customFormat="1" ht="21.75">
      <c r="B156" s="2" t="s">
        <v>172</v>
      </c>
    </row>
    <row r="157" s="2" customFormat="1" ht="21.75">
      <c r="C157" s="2" t="s">
        <v>176</v>
      </c>
    </row>
    <row r="158" s="2" customFormat="1" ht="21.75">
      <c r="B158" s="2" t="s">
        <v>177</v>
      </c>
    </row>
    <row r="159" s="2" customFormat="1" ht="21.75">
      <c r="B159" s="2" t="s">
        <v>178</v>
      </c>
    </row>
    <row r="160" s="2" customFormat="1" ht="21.75">
      <c r="B160" s="2" t="s">
        <v>179</v>
      </c>
    </row>
    <row r="161" s="2" customFormat="1" ht="21.75">
      <c r="B161" s="2" t="s">
        <v>180</v>
      </c>
    </row>
    <row r="162" s="2" customFormat="1" ht="21.75">
      <c r="B162" s="2" t="s">
        <v>181</v>
      </c>
    </row>
    <row r="163" s="2" customFormat="1" ht="21.75">
      <c r="B163" s="2" t="s">
        <v>182</v>
      </c>
    </row>
    <row r="164" s="2" customFormat="1" ht="21.75"/>
    <row r="165" s="2" customFormat="1" ht="21.75"/>
    <row r="166" s="2" customFormat="1" ht="21.75"/>
    <row r="167" s="2" customFormat="1" ht="21.75">
      <c r="P167" s="16" t="s">
        <v>183</v>
      </c>
    </row>
    <row r="168" s="2" customFormat="1" ht="22.5">
      <c r="A168" s="25" t="s">
        <v>373</v>
      </c>
    </row>
    <row r="169" s="2" customFormat="1" ht="21.75"/>
    <row r="170" s="2" customFormat="1" ht="21.75">
      <c r="C170" s="2" t="s">
        <v>184</v>
      </c>
    </row>
    <row r="171" spans="2:3" s="2" customFormat="1" ht="22.5">
      <c r="B171" s="6"/>
      <c r="C171" s="2" t="s">
        <v>185</v>
      </c>
    </row>
    <row r="172" s="2" customFormat="1" ht="21.75">
      <c r="B172" s="7" t="s">
        <v>186</v>
      </c>
    </row>
    <row r="173" s="2" customFormat="1" ht="21.75">
      <c r="B173" s="7" t="s">
        <v>187</v>
      </c>
    </row>
    <row r="174" s="2" customFormat="1" ht="21.75">
      <c r="B174" s="7" t="s">
        <v>188</v>
      </c>
    </row>
    <row r="175" s="2" customFormat="1" ht="21.75">
      <c r="B175" s="7" t="s">
        <v>189</v>
      </c>
    </row>
    <row r="176" s="2" customFormat="1" ht="21.75">
      <c r="B176" s="113" t="s">
        <v>190</v>
      </c>
    </row>
    <row r="177" s="2" customFormat="1" ht="21.75">
      <c r="B177" s="2" t="s">
        <v>191</v>
      </c>
    </row>
    <row r="178" s="2" customFormat="1" ht="21.75">
      <c r="B178" s="2" t="s">
        <v>192</v>
      </c>
    </row>
    <row r="179" s="2" customFormat="1" ht="21.75">
      <c r="C179" s="2" t="s">
        <v>193</v>
      </c>
    </row>
    <row r="180" s="2" customFormat="1" ht="21.75">
      <c r="B180" s="2" t="s">
        <v>194</v>
      </c>
    </row>
    <row r="181" s="2" customFormat="1" ht="21.75">
      <c r="B181" s="2" t="s">
        <v>195</v>
      </c>
    </row>
    <row r="182" s="2" customFormat="1" ht="21.75">
      <c r="B182" s="2" t="s">
        <v>196</v>
      </c>
    </row>
    <row r="183" s="2" customFormat="1" ht="21.75">
      <c r="B183" s="2" t="s">
        <v>173</v>
      </c>
    </row>
    <row r="184" ht="21" customHeight="1">
      <c r="B184" s="7" t="s">
        <v>174</v>
      </c>
    </row>
    <row r="185" ht="21" customHeight="1">
      <c r="B185" s="7" t="s">
        <v>175</v>
      </c>
    </row>
    <row r="187" spans="1:2" s="2" customFormat="1" ht="22.5">
      <c r="A187" s="38" t="s">
        <v>197</v>
      </c>
      <c r="B187" s="6" t="s">
        <v>198</v>
      </c>
    </row>
    <row r="188" spans="3:16" ht="21.75" customHeight="1">
      <c r="C188" s="7" t="s">
        <v>199</v>
      </c>
      <c r="J188" s="35"/>
      <c r="L188" s="36"/>
      <c r="N188" s="35"/>
      <c r="P188" s="36"/>
    </row>
    <row r="189" spans="2:16" ht="21.75" customHeight="1">
      <c r="B189" s="7" t="s">
        <v>200</v>
      </c>
      <c r="J189" s="35"/>
      <c r="L189" s="36"/>
      <c r="N189" s="35"/>
      <c r="P189" s="36"/>
    </row>
    <row r="211" ht="21" customHeight="1">
      <c r="P211" s="16" t="s">
        <v>201</v>
      </c>
    </row>
  </sheetData>
  <mergeCells count="1">
    <mergeCell ref="L46:P46"/>
  </mergeCells>
  <printOptions/>
  <pageMargins left="0.984251968503937" right="0.3937007874015748" top="0.5905511811023623"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K53"/>
  <sheetViews>
    <sheetView workbookViewId="0" topLeftCell="A1">
      <selection activeCell="K218" sqref="K218"/>
    </sheetView>
  </sheetViews>
  <sheetFormatPr defaultColWidth="9.140625" defaultRowHeight="21.75"/>
  <cols>
    <col min="1" max="1" width="3.8515625" style="2" customWidth="1"/>
    <col min="2" max="2" width="4.57421875" style="2" customWidth="1"/>
    <col min="3" max="3" width="6.28125" style="2" customWidth="1"/>
    <col min="4" max="4" width="6.7109375" style="2" customWidth="1"/>
    <col min="5" max="5" width="16.57421875" style="2" customWidth="1"/>
    <col min="6" max="6" width="0.85546875" style="2" customWidth="1"/>
    <col min="7" max="7" width="16.00390625" style="2" customWidth="1"/>
    <col min="8" max="8" width="0.5625" style="2" customWidth="1"/>
    <col min="9" max="9" width="15.7109375" style="2" customWidth="1"/>
    <col min="10" max="10" width="0.5625" style="2" customWidth="1"/>
    <col min="11" max="11" width="16.57421875" style="2" bestFit="1" customWidth="1"/>
    <col min="12" max="12" width="0.5625" style="2" customWidth="1"/>
    <col min="13" max="13" width="10.7109375" style="2" customWidth="1"/>
    <col min="14" max="14" width="0.5625" style="2" customWidth="1"/>
    <col min="15" max="15" width="14.8515625" style="2" customWidth="1"/>
    <col min="16" max="16" width="1.1484375" style="2" customWidth="1"/>
    <col min="17" max="17" width="14.8515625" style="2" customWidth="1"/>
    <col min="18" max="18" width="0.9921875" style="2" customWidth="1"/>
    <col min="19" max="19" width="16.57421875" style="2" bestFit="1" customWidth="1"/>
    <col min="20" max="20" width="0.85546875" style="2" customWidth="1"/>
    <col min="21" max="21" width="16.57421875" style="2" bestFit="1" customWidth="1"/>
    <col min="22" max="22" width="1.1484375" style="2" customWidth="1"/>
    <col min="23" max="23" width="16.57421875" style="2" bestFit="1" customWidth="1"/>
    <col min="24" max="24" width="0.85546875" style="2" customWidth="1"/>
    <col min="25" max="25" width="10.7109375" style="2" customWidth="1"/>
    <col min="26" max="26" width="14.8515625" style="2" customWidth="1"/>
    <col min="27" max="16384" width="9.140625" style="2" customWidth="1"/>
  </cols>
  <sheetData>
    <row r="1" ht="22.5">
      <c r="A1" s="11" t="s">
        <v>370</v>
      </c>
    </row>
    <row r="2" ht="19.5" customHeight="1"/>
    <row r="3" spans="1:3" ht="22.5">
      <c r="A3" s="38" t="s">
        <v>202</v>
      </c>
      <c r="B3" s="9" t="s">
        <v>203</v>
      </c>
      <c r="C3" s="9"/>
    </row>
    <row r="4" spans="7:25" ht="21.75">
      <c r="G4" s="178" t="s">
        <v>204</v>
      </c>
      <c r="H4" s="178"/>
      <c r="I4" s="178"/>
      <c r="J4" s="178"/>
      <c r="K4" s="178"/>
      <c r="L4" s="178"/>
      <c r="M4" s="178"/>
      <c r="N4" s="178"/>
      <c r="O4" s="178"/>
      <c r="P4" s="178"/>
      <c r="Q4" s="178"/>
      <c r="R4" s="178"/>
      <c r="S4" s="178"/>
      <c r="T4" s="178"/>
      <c r="U4" s="178"/>
      <c r="V4" s="178"/>
      <c r="W4" s="178"/>
      <c r="X4" s="178"/>
      <c r="Y4" s="178"/>
    </row>
    <row r="5" spans="7:25" ht="21.75">
      <c r="G5" s="177" t="s">
        <v>205</v>
      </c>
      <c r="H5" s="177"/>
      <c r="I5" s="177"/>
      <c r="J5" s="177"/>
      <c r="K5" s="177"/>
      <c r="L5" s="177"/>
      <c r="M5" s="177"/>
      <c r="O5" s="181" t="s">
        <v>206</v>
      </c>
      <c r="P5" s="181"/>
      <c r="Q5" s="181"/>
      <c r="S5" s="177" t="s">
        <v>207</v>
      </c>
      <c r="T5" s="177"/>
      <c r="U5" s="177"/>
      <c r="V5" s="177"/>
      <c r="W5" s="177"/>
      <c r="X5" s="177"/>
      <c r="Y5" s="177"/>
    </row>
    <row r="6" spans="7:25" s="41" customFormat="1" ht="21.75">
      <c r="G6" s="177">
        <v>2004</v>
      </c>
      <c r="H6" s="177"/>
      <c r="I6" s="177"/>
      <c r="J6" s="177"/>
      <c r="K6" s="177"/>
      <c r="M6" s="39">
        <v>2003</v>
      </c>
      <c r="O6" s="178" t="s">
        <v>208</v>
      </c>
      <c r="P6" s="178"/>
      <c r="Q6" s="178"/>
      <c r="S6" s="177">
        <v>2004</v>
      </c>
      <c r="T6" s="177"/>
      <c r="U6" s="177"/>
      <c r="V6" s="177"/>
      <c r="W6" s="177"/>
      <c r="Y6" s="39">
        <v>2003</v>
      </c>
    </row>
    <row r="7" spans="7:25" s="41" customFormat="1" ht="21.75">
      <c r="G7" s="114" t="s">
        <v>209</v>
      </c>
      <c r="K7" s="114" t="s">
        <v>210</v>
      </c>
      <c r="M7" s="114"/>
      <c r="O7" s="39">
        <v>2004</v>
      </c>
      <c r="Q7" s="39">
        <v>2003</v>
      </c>
      <c r="S7" s="114" t="s">
        <v>209</v>
      </c>
      <c r="W7" s="114" t="s">
        <v>210</v>
      </c>
      <c r="Y7" s="114"/>
    </row>
    <row r="8" spans="7:23" s="40" customFormat="1" ht="21.75">
      <c r="G8" s="17" t="s">
        <v>211</v>
      </c>
      <c r="I8" s="17" t="s">
        <v>211</v>
      </c>
      <c r="K8" s="17" t="s">
        <v>211</v>
      </c>
      <c r="S8" s="17" t="s">
        <v>211</v>
      </c>
      <c r="U8" s="17" t="s">
        <v>211</v>
      </c>
      <c r="W8" s="17" t="s">
        <v>211</v>
      </c>
    </row>
    <row r="9" spans="13:25" ht="21.75">
      <c r="M9" s="43"/>
      <c r="Y9" s="43"/>
    </row>
    <row r="10" spans="1:37" ht="22.5">
      <c r="A10" s="9" t="s">
        <v>212</v>
      </c>
      <c r="G10" s="106"/>
      <c r="H10" s="106"/>
      <c r="I10" s="106"/>
      <c r="J10" s="106"/>
      <c r="K10" s="106"/>
      <c r="L10" s="106"/>
      <c r="M10" s="106"/>
      <c r="N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row>
    <row r="11" spans="1:37" s="115" customFormat="1" ht="21.75">
      <c r="A11" s="7"/>
      <c r="B11" s="7" t="s">
        <v>213</v>
      </c>
      <c r="C11" s="7"/>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row>
    <row r="12" spans="1:37" s="115" customFormat="1" ht="21.75">
      <c r="A12" s="7"/>
      <c r="B12" s="27"/>
      <c r="C12" s="7" t="s">
        <v>214</v>
      </c>
      <c r="G12" s="116">
        <v>-745</v>
      </c>
      <c r="H12" s="106"/>
      <c r="I12" s="106">
        <v>6064621</v>
      </c>
      <c r="J12" s="106"/>
      <c r="K12" s="106">
        <f>SUM(G12:J12)</f>
        <v>6063876</v>
      </c>
      <c r="L12" s="106"/>
      <c r="M12" s="116">
        <v>-499095</v>
      </c>
      <c r="N12" s="106"/>
      <c r="O12" s="106">
        <v>97636</v>
      </c>
      <c r="P12" s="106"/>
      <c r="Q12" s="106">
        <v>18794</v>
      </c>
      <c r="R12" s="106"/>
      <c r="S12" s="117">
        <f>+G12/O12</f>
        <v>-0.00763038223606047</v>
      </c>
      <c r="T12" s="118"/>
      <c r="U12" s="118">
        <f>+I12/O12</f>
        <v>62.1145991232742</v>
      </c>
      <c r="V12" s="118"/>
      <c r="W12" s="118">
        <f>+K12/O12-0.01</f>
        <v>62.09696874103815</v>
      </c>
      <c r="X12" s="118"/>
      <c r="Y12" s="119">
        <f>+M12/Q12+0.01</f>
        <v>-26.546081728211128</v>
      </c>
      <c r="Z12" s="106"/>
      <c r="AA12" s="106"/>
      <c r="AB12" s="106"/>
      <c r="AC12" s="106"/>
      <c r="AD12" s="106"/>
      <c r="AE12" s="106"/>
      <c r="AF12" s="106"/>
      <c r="AG12" s="106"/>
      <c r="AH12" s="106"/>
      <c r="AI12" s="106"/>
      <c r="AJ12" s="106"/>
      <c r="AK12" s="106"/>
    </row>
    <row r="13" spans="1:37" ht="22.5">
      <c r="A13" s="6" t="s">
        <v>215</v>
      </c>
      <c r="G13" s="106"/>
      <c r="H13" s="106"/>
      <c r="I13" s="106"/>
      <c r="J13" s="106"/>
      <c r="K13" s="106"/>
      <c r="L13" s="106"/>
      <c r="M13" s="106"/>
      <c r="N13" s="106"/>
      <c r="O13" s="106"/>
      <c r="P13" s="106"/>
      <c r="Q13" s="106"/>
      <c r="R13" s="106"/>
      <c r="S13" s="118"/>
      <c r="T13" s="118"/>
      <c r="U13" s="118"/>
      <c r="V13" s="118"/>
      <c r="W13" s="118"/>
      <c r="X13" s="118"/>
      <c r="Y13" s="118"/>
      <c r="Z13" s="106"/>
      <c r="AA13" s="106"/>
      <c r="AB13" s="106"/>
      <c r="AC13" s="106"/>
      <c r="AD13" s="106"/>
      <c r="AE13" s="106"/>
      <c r="AF13" s="106"/>
      <c r="AG13" s="106"/>
      <c r="AH13" s="106"/>
      <c r="AI13" s="106"/>
      <c r="AJ13" s="106"/>
      <c r="AK13" s="106"/>
    </row>
    <row r="14" spans="2:37" ht="21.75">
      <c r="B14" s="2" t="s">
        <v>216</v>
      </c>
      <c r="G14" s="106"/>
      <c r="H14" s="106"/>
      <c r="I14" s="106"/>
      <c r="J14" s="106"/>
      <c r="K14" s="120"/>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row>
    <row r="15" spans="2:37" ht="21.75">
      <c r="B15" s="121" t="s">
        <v>217</v>
      </c>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row>
    <row r="16" spans="2:37" ht="21.75">
      <c r="B16" s="2" t="s">
        <v>218</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row>
    <row r="17" spans="2:37" ht="21.75">
      <c r="B17" s="2" t="s">
        <v>219</v>
      </c>
      <c r="G17" s="122">
        <v>0</v>
      </c>
      <c r="H17" s="106"/>
      <c r="I17" s="122">
        <v>0</v>
      </c>
      <c r="J17" s="106"/>
      <c r="K17" s="122">
        <f>SUM(G17:J17)</f>
        <v>0</v>
      </c>
      <c r="L17" s="106"/>
      <c r="M17" s="122">
        <v>12408</v>
      </c>
      <c r="N17" s="106"/>
      <c r="O17" s="122">
        <v>17083</v>
      </c>
      <c r="P17" s="106"/>
      <c r="Q17" s="122">
        <v>164567</v>
      </c>
      <c r="R17" s="106"/>
      <c r="S17" s="123"/>
      <c r="T17" s="123"/>
      <c r="U17" s="123"/>
      <c r="V17" s="123"/>
      <c r="W17" s="123"/>
      <c r="X17" s="123"/>
      <c r="Y17" s="123"/>
      <c r="Z17" s="106"/>
      <c r="AA17" s="106"/>
      <c r="AB17" s="106"/>
      <c r="AC17" s="106"/>
      <c r="AD17" s="106"/>
      <c r="AE17" s="106"/>
      <c r="AF17" s="106"/>
      <c r="AG17" s="106"/>
      <c r="AH17" s="106"/>
      <c r="AI17" s="106"/>
      <c r="AJ17" s="106"/>
      <c r="AK17" s="106"/>
    </row>
    <row r="18" spans="1:37" ht="22.5">
      <c r="A18" s="6" t="s">
        <v>220</v>
      </c>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row>
    <row r="19" spans="2:37" ht="21.75">
      <c r="B19" s="2" t="s">
        <v>213</v>
      </c>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row>
    <row r="20" spans="2:37" ht="21.75">
      <c r="B20" s="2" t="s">
        <v>221</v>
      </c>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row>
    <row r="21" spans="2:37" ht="21.75">
      <c r="B21" s="2" t="s">
        <v>222</v>
      </c>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row>
    <row r="22" spans="2:37" ht="22.5" thickBot="1">
      <c r="B22" s="2" t="s">
        <v>223</v>
      </c>
      <c r="G22" s="124">
        <f>+G12+G17</f>
        <v>-745</v>
      </c>
      <c r="H22" s="106"/>
      <c r="I22" s="125">
        <f>+I12+I17</f>
        <v>6064621</v>
      </c>
      <c r="J22" s="106"/>
      <c r="K22" s="125">
        <f>+K12+K17</f>
        <v>6063876</v>
      </c>
      <c r="L22" s="106"/>
      <c r="M22" s="124">
        <f>+M12+M17</f>
        <v>-486687</v>
      </c>
      <c r="N22" s="106"/>
      <c r="O22" s="125">
        <f>+O12+O17</f>
        <v>114719</v>
      </c>
      <c r="P22" s="106"/>
      <c r="Q22" s="125">
        <f>+Q12+Q17</f>
        <v>183361</v>
      </c>
      <c r="R22" s="106"/>
      <c r="S22" s="126">
        <f>SUM(S12:S21)</f>
        <v>-0.00763038223606047</v>
      </c>
      <c r="T22" s="118"/>
      <c r="U22" s="127">
        <f>+I22/O22</f>
        <v>52.865009283553725</v>
      </c>
      <c r="V22" s="118"/>
      <c r="W22" s="127">
        <f>+K22/O22</f>
        <v>52.8585151544208</v>
      </c>
      <c r="X22" s="118"/>
      <c r="Y22" s="126">
        <v>-2.65</v>
      </c>
      <c r="Z22" s="106"/>
      <c r="AA22" s="106"/>
      <c r="AB22" s="106"/>
      <c r="AC22" s="106"/>
      <c r="AD22" s="106"/>
      <c r="AE22" s="106"/>
      <c r="AF22" s="106"/>
      <c r="AG22" s="106"/>
      <c r="AH22" s="106"/>
      <c r="AI22" s="106"/>
      <c r="AJ22" s="106"/>
      <c r="AK22" s="106"/>
    </row>
    <row r="23" spans="7:37" ht="22.5" thickTop="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7:37" ht="21.75">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row>
    <row r="25" spans="7:37" ht="21.75">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row>
    <row r="26" spans="7:37" ht="21.75">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row>
    <row r="27" spans="7:37" ht="21.75">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7:37" ht="21.75">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7:37" ht="21.75">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7:37" ht="21.75">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7:37" ht="22.5" customHeight="1">
      <c r="G31" s="106"/>
      <c r="H31" s="106"/>
      <c r="I31" s="106"/>
      <c r="J31" s="106"/>
      <c r="K31" s="106"/>
      <c r="L31" s="106"/>
      <c r="M31" s="106"/>
      <c r="N31" s="106"/>
      <c r="O31" s="106"/>
      <c r="P31" s="106"/>
      <c r="Q31" s="106"/>
      <c r="R31" s="106"/>
      <c r="S31" s="106"/>
      <c r="T31" s="106"/>
      <c r="U31" s="106"/>
      <c r="V31" s="106"/>
      <c r="W31" s="182" t="s">
        <v>224</v>
      </c>
      <c r="X31" s="182"/>
      <c r="Y31" s="182"/>
      <c r="Z31" s="106"/>
      <c r="AA31" s="106"/>
      <c r="AB31" s="106"/>
      <c r="AC31" s="106"/>
      <c r="AD31" s="106"/>
      <c r="AE31" s="106"/>
      <c r="AF31" s="106"/>
      <c r="AG31" s="106"/>
      <c r="AH31" s="106"/>
      <c r="AI31" s="106"/>
      <c r="AJ31" s="106"/>
      <c r="AK31" s="106"/>
    </row>
    <row r="32" spans="7:37" ht="36.75" customHeight="1">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row>
    <row r="33" spans="7:37" ht="21.75">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row>
    <row r="34" spans="7:37" ht="21.75">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row>
    <row r="35" spans="7:37" ht="21.75">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row>
    <row r="36" spans="7:37" ht="21.75">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row>
    <row r="37" spans="7:37" ht="21.75">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7:37" ht="21.75">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row>
    <row r="39" spans="7:37" ht="21.75">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row>
    <row r="40" spans="7:37" ht="21.75">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row>
    <row r="41" spans="7:37" ht="21.75">
      <c r="G41" s="106"/>
      <c r="H41" s="106"/>
      <c r="I41" s="106"/>
      <c r="J41" s="106"/>
      <c r="K41" s="106"/>
      <c r="L41" s="106"/>
      <c r="M41" s="106"/>
      <c r="N41" s="106"/>
      <c r="O41" s="106"/>
      <c r="P41" s="106"/>
      <c r="Q41" s="106"/>
      <c r="R41" s="106"/>
      <c r="S41" s="106"/>
      <c r="T41" s="106"/>
      <c r="U41" s="106"/>
      <c r="V41" s="106"/>
      <c r="W41" s="182" t="s">
        <v>225</v>
      </c>
      <c r="X41" s="182"/>
      <c r="Y41" s="182"/>
      <c r="Z41" s="106"/>
      <c r="AA41" s="106"/>
      <c r="AB41" s="106"/>
      <c r="AC41" s="106"/>
      <c r="AD41" s="106"/>
      <c r="AE41" s="106"/>
      <c r="AF41" s="106"/>
      <c r="AG41" s="106"/>
      <c r="AH41" s="106"/>
      <c r="AI41" s="106"/>
      <c r="AJ41" s="106"/>
      <c r="AK41" s="106"/>
    </row>
    <row r="42" spans="7:37" ht="21.75">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row>
    <row r="43" spans="7:37" ht="21.75">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row>
    <row r="44" spans="7:37" ht="21.75">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7:37" ht="21.75">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53" s="7" customFormat="1" ht="21.75">
      <c r="A53" s="27"/>
    </row>
  </sheetData>
  <mergeCells count="9">
    <mergeCell ref="W41:Y41"/>
    <mergeCell ref="G6:K6"/>
    <mergeCell ref="O6:Q6"/>
    <mergeCell ref="S6:W6"/>
    <mergeCell ref="W31:Y31"/>
    <mergeCell ref="G4:Y4"/>
    <mergeCell ref="G5:M5"/>
    <mergeCell ref="O5:Q5"/>
    <mergeCell ref="S5:Y5"/>
  </mergeCells>
  <printOptions/>
  <pageMargins left="0.1968503937007874" right="0.1968503937007874" top="0.7874015748031497" bottom="0.3937007874015748"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T114"/>
  <sheetViews>
    <sheetView workbookViewId="0" topLeftCell="A15">
      <selection activeCell="K218" sqref="K218"/>
    </sheetView>
  </sheetViews>
  <sheetFormatPr defaultColWidth="9.140625" defaultRowHeight="21.75"/>
  <cols>
    <col min="1" max="1" width="3.8515625" style="2" customWidth="1"/>
    <col min="2" max="2" width="4.7109375" style="2" customWidth="1"/>
    <col min="3" max="3" width="5.28125" style="2" customWidth="1"/>
    <col min="4" max="4" width="5.421875" style="2" customWidth="1"/>
    <col min="5" max="5" width="6.00390625" style="2" customWidth="1"/>
    <col min="6" max="6" width="0.9921875" style="2" customWidth="1"/>
    <col min="7" max="7" width="7.57421875" style="2" customWidth="1"/>
    <col min="8" max="8" width="9.7109375" style="2" customWidth="1"/>
    <col min="9" max="9" width="0.42578125" style="2" customWidth="1"/>
    <col min="10" max="10" width="9.7109375" style="2" customWidth="1"/>
    <col min="11" max="11" width="0.42578125" style="2" customWidth="1"/>
    <col min="12" max="12" width="11.00390625" style="2" customWidth="1"/>
    <col min="13" max="13" width="0.42578125" style="2" customWidth="1"/>
    <col min="14" max="14" width="12.140625" style="2" customWidth="1"/>
    <col min="15" max="15" width="0.42578125" style="2" customWidth="1"/>
    <col min="16" max="16" width="13.8515625" style="2" customWidth="1"/>
    <col min="17" max="17" width="0.42578125" style="2" customWidth="1"/>
    <col min="18" max="18" width="13.421875" style="2" customWidth="1"/>
    <col min="19" max="16384" width="9.140625" style="2" customWidth="1"/>
  </cols>
  <sheetData>
    <row r="1" ht="22.5">
      <c r="A1" s="11" t="s">
        <v>370</v>
      </c>
    </row>
    <row r="3" spans="1:2" ht="22.5">
      <c r="A3" s="38" t="s">
        <v>226</v>
      </c>
      <c r="B3" s="9" t="s">
        <v>227</v>
      </c>
    </row>
    <row r="4" spans="1:3" ht="22.5">
      <c r="A4" s="38"/>
      <c r="C4" s="7" t="s">
        <v>228</v>
      </c>
    </row>
    <row r="5" spans="1:4" ht="22.5">
      <c r="A5" s="38"/>
      <c r="C5" s="10" t="s">
        <v>229</v>
      </c>
      <c r="D5" s="7" t="s">
        <v>230</v>
      </c>
    </row>
    <row r="6" spans="1:4" ht="22.5">
      <c r="A6" s="38"/>
      <c r="D6" s="2" t="s">
        <v>231</v>
      </c>
    </row>
    <row r="7" spans="1:2" ht="22.5">
      <c r="A7" s="38"/>
      <c r="B7" s="2" t="s">
        <v>232</v>
      </c>
    </row>
    <row r="8" spans="1:2" ht="22.5">
      <c r="A8" s="38"/>
      <c r="B8" s="2" t="s">
        <v>233</v>
      </c>
    </row>
    <row r="9" spans="1:4" ht="22.5">
      <c r="A9" s="38"/>
      <c r="C9" s="10" t="s">
        <v>234</v>
      </c>
      <c r="D9" s="2" t="s">
        <v>235</v>
      </c>
    </row>
    <row r="10" spans="1:4" ht="22.5">
      <c r="A10" s="38"/>
      <c r="D10" s="2" t="s">
        <v>236</v>
      </c>
    </row>
    <row r="11" spans="1:2" ht="22.5">
      <c r="A11" s="38"/>
      <c r="B11" s="2" t="s">
        <v>237</v>
      </c>
    </row>
    <row r="12" spans="1:4" ht="22.5">
      <c r="A12" s="38"/>
      <c r="C12" s="10" t="s">
        <v>238</v>
      </c>
      <c r="D12" s="2" t="s">
        <v>239</v>
      </c>
    </row>
    <row r="13" spans="1:4" ht="22.5">
      <c r="A13" s="38"/>
      <c r="D13" s="2" t="s">
        <v>240</v>
      </c>
    </row>
    <row r="14" spans="1:4" ht="22.5">
      <c r="A14" s="38"/>
      <c r="C14" s="10" t="s">
        <v>241</v>
      </c>
      <c r="D14" s="2" t="s">
        <v>242</v>
      </c>
    </row>
    <row r="15" spans="1:4" ht="22.5">
      <c r="A15" s="38"/>
      <c r="D15" s="2" t="s">
        <v>243</v>
      </c>
    </row>
    <row r="16" spans="1:2" ht="22.5">
      <c r="A16" s="38"/>
      <c r="B16" s="2" t="s">
        <v>244</v>
      </c>
    </row>
    <row r="17" spans="1:2" ht="22.5">
      <c r="A17" s="38"/>
      <c r="B17" s="2" t="s">
        <v>245</v>
      </c>
    </row>
    <row r="18" spans="1:2" ht="22.5">
      <c r="A18" s="38"/>
      <c r="B18" s="2" t="s">
        <v>246</v>
      </c>
    </row>
    <row r="20" spans="1:11" s="129" customFormat="1" ht="22.5">
      <c r="A20" s="128" t="s">
        <v>247</v>
      </c>
      <c r="B20" s="74" t="s">
        <v>248</v>
      </c>
      <c r="I20" s="2"/>
      <c r="J20" s="2"/>
      <c r="K20" s="2"/>
    </row>
    <row r="21" spans="1:11" s="129" customFormat="1" ht="22.5">
      <c r="A21" s="128"/>
      <c r="C21" s="129" t="s">
        <v>249</v>
      </c>
      <c r="I21" s="2"/>
      <c r="J21" s="2"/>
      <c r="K21" s="2"/>
    </row>
    <row r="22" spans="1:11" s="129" customFormat="1" ht="22.5">
      <c r="A22" s="128"/>
      <c r="B22" s="129" t="s">
        <v>250</v>
      </c>
      <c r="I22" s="2"/>
      <c r="J22" s="2"/>
      <c r="K22" s="2"/>
    </row>
    <row r="23" spans="1:11" s="129" customFormat="1" ht="22.5">
      <c r="A23" s="128"/>
      <c r="B23" s="129" t="s">
        <v>251</v>
      </c>
      <c r="I23" s="2"/>
      <c r="J23" s="2"/>
      <c r="K23" s="2"/>
    </row>
    <row r="24" spans="1:11" s="129" customFormat="1" ht="22.5">
      <c r="A24" s="128"/>
      <c r="C24" s="129" t="s">
        <v>252</v>
      </c>
      <c r="I24" s="2"/>
      <c r="J24" s="2"/>
      <c r="K24" s="2"/>
    </row>
    <row r="25" spans="1:11" s="129" customFormat="1" ht="22.5">
      <c r="A25" s="128"/>
      <c r="B25" s="129" t="s">
        <v>253</v>
      </c>
      <c r="I25" s="2"/>
      <c r="J25" s="2"/>
      <c r="K25" s="2"/>
    </row>
    <row r="26" spans="1:11" s="129" customFormat="1" ht="22.5">
      <c r="A26" s="128"/>
      <c r="B26" s="129" t="s">
        <v>254</v>
      </c>
      <c r="I26" s="2"/>
      <c r="J26" s="2"/>
      <c r="K26" s="2"/>
    </row>
    <row r="27" spans="1:11" s="129" customFormat="1" ht="22.5">
      <c r="A27" s="128"/>
      <c r="B27" s="129" t="s">
        <v>255</v>
      </c>
      <c r="I27" s="2"/>
      <c r="J27" s="2"/>
      <c r="K27" s="2"/>
    </row>
    <row r="28" spans="1:11" s="129" customFormat="1" ht="22.5">
      <c r="A28" s="128"/>
      <c r="B28" s="129" t="s">
        <v>256</v>
      </c>
      <c r="I28" s="2"/>
      <c r="J28" s="2"/>
      <c r="K28" s="2"/>
    </row>
    <row r="29" spans="1:11" s="129" customFormat="1" ht="22.5">
      <c r="A29" s="128"/>
      <c r="B29" s="129" t="s">
        <v>257</v>
      </c>
      <c r="I29" s="2"/>
      <c r="J29" s="2"/>
      <c r="K29" s="2"/>
    </row>
    <row r="30" spans="1:11" s="129" customFormat="1" ht="22.5">
      <c r="A30" s="128"/>
      <c r="B30" s="129" t="s">
        <v>258</v>
      </c>
      <c r="I30" s="2"/>
      <c r="J30" s="2"/>
      <c r="K30" s="2"/>
    </row>
    <row r="31" spans="1:11" s="129" customFormat="1" ht="22.5">
      <c r="A31" s="128"/>
      <c r="I31" s="2"/>
      <c r="J31" s="2"/>
      <c r="K31" s="2"/>
    </row>
    <row r="32" spans="1:11" s="129" customFormat="1" ht="22.5">
      <c r="A32" s="128"/>
      <c r="I32" s="2"/>
      <c r="J32" s="2"/>
      <c r="K32" s="2"/>
    </row>
    <row r="33" spans="1:11" s="129" customFormat="1" ht="22.5">
      <c r="A33" s="128"/>
      <c r="I33" s="2"/>
      <c r="J33" s="2"/>
      <c r="K33" s="2"/>
    </row>
    <row r="34" spans="1:11" s="129" customFormat="1" ht="22.5">
      <c r="A34" s="128"/>
      <c r="I34" s="2"/>
      <c r="J34" s="2"/>
      <c r="K34" s="2"/>
    </row>
    <row r="35" spans="1:11" s="129" customFormat="1" ht="22.5">
      <c r="A35" s="128"/>
      <c r="I35" s="2"/>
      <c r="J35" s="2"/>
      <c r="K35" s="2"/>
    </row>
    <row r="36" spans="1:11" s="129" customFormat="1" ht="22.5">
      <c r="A36" s="128"/>
      <c r="I36" s="2"/>
      <c r="J36" s="2"/>
      <c r="K36" s="2"/>
    </row>
    <row r="37" spans="1:11" s="129" customFormat="1" ht="22.5">
      <c r="A37" s="128"/>
      <c r="I37" s="2"/>
      <c r="J37" s="2"/>
      <c r="K37" s="2"/>
    </row>
    <row r="38" spans="1:11" s="129" customFormat="1" ht="22.5">
      <c r="A38" s="128"/>
      <c r="I38" s="2"/>
      <c r="J38" s="2"/>
      <c r="K38" s="2"/>
    </row>
    <row r="39" spans="1:11" s="129" customFormat="1" ht="22.5">
      <c r="A39" s="128"/>
      <c r="I39" s="2"/>
      <c r="J39" s="2"/>
      <c r="K39" s="2"/>
    </row>
    <row r="40" spans="1:18" s="129" customFormat="1" ht="22.5">
      <c r="A40" s="128"/>
      <c r="I40" s="2"/>
      <c r="J40" s="2"/>
      <c r="K40" s="2"/>
      <c r="R40" s="16" t="s">
        <v>259</v>
      </c>
    </row>
    <row r="41" spans="1:11" s="129" customFormat="1" ht="22.5">
      <c r="A41" s="11" t="s">
        <v>370</v>
      </c>
      <c r="I41" s="2"/>
      <c r="J41" s="2"/>
      <c r="K41" s="2"/>
    </row>
    <row r="42" spans="1:11" s="129" customFormat="1" ht="22.5">
      <c r="A42" s="128"/>
      <c r="I42" s="2"/>
      <c r="J42" s="2"/>
      <c r="K42" s="2"/>
    </row>
    <row r="43" spans="1:11" s="129" customFormat="1" ht="22.5">
      <c r="A43" s="128" t="s">
        <v>260</v>
      </c>
      <c r="B43" s="74" t="s">
        <v>261</v>
      </c>
      <c r="I43" s="2"/>
      <c r="J43" s="2"/>
      <c r="K43" s="2"/>
    </row>
    <row r="44" spans="1:11" s="129" customFormat="1" ht="22.5">
      <c r="A44" s="128"/>
      <c r="C44" s="129" t="s">
        <v>262</v>
      </c>
      <c r="I44" s="2"/>
      <c r="J44" s="2"/>
      <c r="K44" s="2"/>
    </row>
    <row r="45" spans="1:11" s="129" customFormat="1" ht="22.5">
      <c r="A45" s="128"/>
      <c r="B45" s="129" t="s">
        <v>263</v>
      </c>
      <c r="I45" s="2"/>
      <c r="J45" s="2"/>
      <c r="K45" s="2"/>
    </row>
    <row r="46" spans="1:11" s="129" customFormat="1" ht="22.5">
      <c r="A46" s="128"/>
      <c r="B46" s="129" t="s">
        <v>264</v>
      </c>
      <c r="I46" s="2"/>
      <c r="J46" s="2"/>
      <c r="K46" s="2"/>
    </row>
    <row r="47" spans="1:11" s="129" customFormat="1" ht="22.5">
      <c r="A47" s="128"/>
      <c r="B47" s="129" t="s">
        <v>265</v>
      </c>
      <c r="I47" s="2"/>
      <c r="J47" s="2"/>
      <c r="K47" s="2"/>
    </row>
    <row r="48" spans="1:11" s="129" customFormat="1" ht="22.5">
      <c r="A48" s="128"/>
      <c r="C48" s="129" t="s">
        <v>471</v>
      </c>
      <c r="D48" s="129" t="s">
        <v>266</v>
      </c>
      <c r="I48" s="2"/>
      <c r="J48" s="2"/>
      <c r="K48" s="2"/>
    </row>
    <row r="49" spans="1:11" s="129" customFormat="1" ht="22.5">
      <c r="A49" s="128"/>
      <c r="D49" s="129" t="s">
        <v>267</v>
      </c>
      <c r="I49" s="2"/>
      <c r="J49" s="2"/>
      <c r="K49" s="2"/>
    </row>
    <row r="50" spans="1:11" s="129" customFormat="1" ht="22.5">
      <c r="A50" s="128"/>
      <c r="C50" s="129" t="s">
        <v>471</v>
      </c>
      <c r="D50" s="129" t="s">
        <v>268</v>
      </c>
      <c r="I50" s="2"/>
      <c r="J50" s="2"/>
      <c r="K50" s="2"/>
    </row>
    <row r="51" spans="1:11" s="129" customFormat="1" ht="22.5">
      <c r="A51" s="128"/>
      <c r="D51" s="129" t="s">
        <v>269</v>
      </c>
      <c r="I51" s="2"/>
      <c r="J51" s="2"/>
      <c r="K51" s="2"/>
    </row>
    <row r="52" spans="1:11" s="129" customFormat="1" ht="22.5">
      <c r="A52" s="128"/>
      <c r="C52" s="129" t="s">
        <v>270</v>
      </c>
      <c r="I52" s="2"/>
      <c r="J52" s="2"/>
      <c r="K52" s="2"/>
    </row>
    <row r="53" spans="1:20" s="129" customFormat="1" ht="22.5">
      <c r="A53" s="128"/>
      <c r="H53" s="185" t="s">
        <v>271</v>
      </c>
      <c r="I53" s="185"/>
      <c r="J53" s="185"/>
      <c r="K53" s="185"/>
      <c r="L53" s="185"/>
      <c r="M53" s="185"/>
      <c r="N53" s="185"/>
      <c r="O53" s="185"/>
      <c r="P53" s="185"/>
      <c r="Q53" s="185"/>
      <c r="R53" s="185"/>
      <c r="S53" s="131"/>
      <c r="T53" s="131"/>
    </row>
    <row r="54" spans="1:20" s="129" customFormat="1" ht="22.5">
      <c r="A54" s="128"/>
      <c r="H54" s="132" t="s">
        <v>272</v>
      </c>
      <c r="I54" s="132"/>
      <c r="J54" s="132"/>
      <c r="K54" s="133"/>
      <c r="L54" s="132" t="s">
        <v>273</v>
      </c>
      <c r="M54" s="132"/>
      <c r="N54" s="132"/>
      <c r="O54" s="133"/>
      <c r="P54" s="131"/>
      <c r="Q54" s="184"/>
      <c r="R54" s="184"/>
      <c r="S54" s="184"/>
      <c r="T54" s="131"/>
    </row>
    <row r="55" spans="1:20" s="129" customFormat="1" ht="22.5">
      <c r="A55" s="128"/>
      <c r="H55" s="135" t="s">
        <v>274</v>
      </c>
      <c r="I55" s="135"/>
      <c r="J55" s="135"/>
      <c r="K55" s="133"/>
      <c r="L55" s="135" t="s">
        <v>274</v>
      </c>
      <c r="M55" s="135"/>
      <c r="N55" s="135"/>
      <c r="O55" s="133"/>
      <c r="P55" s="184" t="s">
        <v>616</v>
      </c>
      <c r="Q55" s="184"/>
      <c r="R55" s="184"/>
      <c r="S55" s="133"/>
      <c r="T55" s="131"/>
    </row>
    <row r="56" spans="1:20" s="129" customFormat="1" ht="22.5">
      <c r="A56" s="128"/>
      <c r="B56" s="74" t="s">
        <v>452</v>
      </c>
      <c r="H56" s="136">
        <v>2004</v>
      </c>
      <c r="I56" s="2"/>
      <c r="J56" s="137">
        <v>2003</v>
      </c>
      <c r="K56" s="43"/>
      <c r="L56" s="136">
        <v>2004</v>
      </c>
      <c r="M56" s="131"/>
      <c r="N56" s="137">
        <v>2003</v>
      </c>
      <c r="O56" s="131"/>
      <c r="P56" s="136">
        <v>2004</v>
      </c>
      <c r="Q56" s="131"/>
      <c r="R56" s="137">
        <v>2003</v>
      </c>
      <c r="S56" s="131"/>
      <c r="T56" s="131"/>
    </row>
    <row r="57" spans="1:20" s="129" customFormat="1" ht="22.5">
      <c r="A57" s="128"/>
      <c r="C57" s="129" t="s">
        <v>275</v>
      </c>
      <c r="H57" s="2"/>
      <c r="I57" s="2"/>
      <c r="J57" s="2"/>
      <c r="K57" s="43"/>
      <c r="M57" s="131"/>
      <c r="O57" s="131"/>
      <c r="Q57" s="131"/>
      <c r="S57" s="131"/>
      <c r="T57" s="131"/>
    </row>
    <row r="58" spans="1:20" s="129" customFormat="1" ht="22.5">
      <c r="A58" s="128"/>
      <c r="D58" s="129" t="s">
        <v>276</v>
      </c>
      <c r="H58" s="2"/>
      <c r="I58" s="138">
        <v>1239</v>
      </c>
      <c r="J58" s="2"/>
      <c r="K58" s="139"/>
      <c r="M58" s="139"/>
      <c r="O58" s="139"/>
      <c r="Q58" s="139"/>
      <c r="S58" s="139"/>
      <c r="T58" s="131"/>
    </row>
    <row r="59" spans="1:20" s="129" customFormat="1" ht="22.5">
      <c r="A59" s="128"/>
      <c r="D59" s="129" t="s">
        <v>277</v>
      </c>
      <c r="H59" s="138">
        <v>1239</v>
      </c>
      <c r="I59" s="138">
        <v>247</v>
      </c>
      <c r="J59" s="138">
        <v>933</v>
      </c>
      <c r="K59" s="139"/>
      <c r="L59" s="138">
        <v>11</v>
      </c>
      <c r="M59" s="139"/>
      <c r="N59" s="138">
        <v>100</v>
      </c>
      <c r="O59" s="139"/>
      <c r="P59" s="138">
        <v>0</v>
      </c>
      <c r="Q59" s="139"/>
      <c r="R59" s="138">
        <v>1033</v>
      </c>
      <c r="S59" s="139"/>
      <c r="T59" s="131"/>
    </row>
    <row r="60" spans="1:20" s="129" customFormat="1" ht="22.5">
      <c r="A60" s="128"/>
      <c r="C60" s="129" t="s">
        <v>278</v>
      </c>
      <c r="H60" s="138">
        <v>247</v>
      </c>
      <c r="I60" s="138">
        <v>0</v>
      </c>
      <c r="J60" s="138">
        <v>189</v>
      </c>
      <c r="K60" s="139"/>
      <c r="L60" s="138">
        <v>0</v>
      </c>
      <c r="M60" s="139"/>
      <c r="N60" s="138">
        <v>0</v>
      </c>
      <c r="O60" s="139"/>
      <c r="P60" s="138">
        <v>0</v>
      </c>
      <c r="Q60" s="139"/>
      <c r="R60" s="138">
        <v>189</v>
      </c>
      <c r="S60" s="139"/>
      <c r="T60" s="131"/>
    </row>
    <row r="61" spans="1:20" s="129" customFormat="1" ht="22.5">
      <c r="A61" s="128"/>
      <c r="B61" s="129" t="s">
        <v>279</v>
      </c>
      <c r="H61" s="138">
        <v>0</v>
      </c>
      <c r="I61" s="139">
        <f>SUM(I58:I60)</f>
        <v>1486</v>
      </c>
      <c r="J61" s="138">
        <v>12</v>
      </c>
      <c r="K61" s="139"/>
      <c r="L61" s="138">
        <v>9</v>
      </c>
      <c r="M61" s="139"/>
      <c r="N61" s="138">
        <v>369</v>
      </c>
      <c r="O61" s="139"/>
      <c r="P61" s="138">
        <v>0</v>
      </c>
      <c r="Q61" s="139"/>
      <c r="R61" s="138">
        <v>381</v>
      </c>
      <c r="S61" s="139"/>
      <c r="T61" s="131"/>
    </row>
    <row r="62" spans="1:18" s="129" customFormat="1" ht="23.25" thickBot="1">
      <c r="A62" s="128"/>
      <c r="H62" s="140">
        <f>SUM(H59:H61)</f>
        <v>1486</v>
      </c>
      <c r="I62" s="2"/>
      <c r="J62" s="140">
        <f>SUM(J59:J61)</f>
        <v>1134</v>
      </c>
      <c r="K62" s="2"/>
      <c r="L62" s="140">
        <f>SUM(L59:L61)</f>
        <v>20</v>
      </c>
      <c r="N62" s="140">
        <f>SUM(N59:N61)</f>
        <v>469</v>
      </c>
      <c r="P62" s="140">
        <f>SUM(P59:P61)</f>
        <v>0</v>
      </c>
      <c r="R62" s="140">
        <f>SUM(R59:R61)</f>
        <v>1603</v>
      </c>
    </row>
    <row r="63" ht="22.5" thickTop="1"/>
    <row r="64" ht="21.75">
      <c r="R64" s="16"/>
    </row>
    <row r="81" ht="21.75">
      <c r="R81" s="16" t="s">
        <v>280</v>
      </c>
    </row>
    <row r="109" ht="21.75">
      <c r="R109" s="70"/>
    </row>
    <row r="114" spans="16:18" ht="21.75">
      <c r="P114" s="183"/>
      <c r="Q114" s="183"/>
      <c r="R114" s="183"/>
    </row>
  </sheetData>
  <mergeCells count="4">
    <mergeCell ref="P114:R114"/>
    <mergeCell ref="Q54:S54"/>
    <mergeCell ref="P55:R55"/>
    <mergeCell ref="H53:R53"/>
  </mergeCells>
  <printOptions/>
  <pageMargins left="0.984251968503937" right="0.3937007874015748" top="0.5905511811023623" bottom="0.3937007874015748"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X82"/>
  <sheetViews>
    <sheetView workbookViewId="0" topLeftCell="A65">
      <selection activeCell="K218" sqref="K218"/>
    </sheetView>
  </sheetViews>
  <sheetFormatPr defaultColWidth="9.140625" defaultRowHeight="21.75"/>
  <cols>
    <col min="1" max="1" width="3.8515625" style="0" customWidth="1"/>
    <col min="2" max="2" width="4.7109375" style="0" customWidth="1"/>
    <col min="3" max="3" width="5.28125" style="0" customWidth="1"/>
    <col min="4" max="4" width="5.140625" style="0" customWidth="1"/>
    <col min="5" max="5" width="0.9921875" style="0" customWidth="1"/>
    <col min="6" max="6" width="8.57421875" style="0" customWidth="1"/>
    <col min="7" max="7" width="0.42578125" style="0" customWidth="1"/>
    <col min="8" max="8" width="8.28125" style="0" customWidth="1"/>
    <col min="9" max="9" width="0.42578125" style="0" customWidth="1"/>
    <col min="10" max="10" width="7.140625" style="0" customWidth="1"/>
    <col min="11" max="11" width="0.42578125" style="0" customWidth="1"/>
    <col min="12" max="12" width="7.00390625" style="0" customWidth="1"/>
    <col min="13" max="13" width="0.42578125" style="0" customWidth="1"/>
    <col min="14" max="14" width="8.00390625" style="0" customWidth="1"/>
    <col min="15" max="15" width="0.42578125" style="0" customWidth="1"/>
    <col min="16" max="16" width="8.421875" style="0" customWidth="1"/>
    <col min="17" max="17" width="0.42578125" style="0" customWidth="1"/>
    <col min="18" max="18" width="8.140625" style="0" customWidth="1"/>
    <col min="19" max="19" width="0.85546875" style="0" customWidth="1"/>
    <col min="20" max="20" width="9.00390625" style="0" customWidth="1"/>
    <col min="21" max="21" width="0.71875" style="0" customWidth="1"/>
    <col min="22" max="22" width="10.00390625" style="0" customWidth="1"/>
    <col min="23" max="23" width="0.42578125" style="0" customWidth="1"/>
    <col min="24" max="24" width="10.00390625" style="0" customWidth="1"/>
    <col min="25" max="25" width="3.8515625" style="0" customWidth="1"/>
  </cols>
  <sheetData>
    <row r="1" s="2" customFormat="1" ht="22.5">
      <c r="A1" s="11" t="s">
        <v>370</v>
      </c>
    </row>
    <row r="2" s="2" customFormat="1" ht="21.75"/>
    <row r="3" spans="1:4" s="2" customFormat="1" ht="22.5">
      <c r="A3" s="38" t="s">
        <v>281</v>
      </c>
      <c r="B3" s="9" t="s">
        <v>282</v>
      </c>
      <c r="C3" s="9"/>
      <c r="D3" s="9"/>
    </row>
    <row r="4" spans="2:3" s="2" customFormat="1" ht="21.75">
      <c r="B4" s="2" t="s">
        <v>441</v>
      </c>
      <c r="C4" s="2" t="s">
        <v>283</v>
      </c>
    </row>
    <row r="5" s="2" customFormat="1" ht="21.75">
      <c r="B5" s="2" t="s">
        <v>284</v>
      </c>
    </row>
    <row r="6" s="2" customFormat="1" ht="21.75">
      <c r="B6" s="2" t="s">
        <v>285</v>
      </c>
    </row>
    <row r="7" s="2" customFormat="1" ht="21.75">
      <c r="C7" s="2" t="s">
        <v>286</v>
      </c>
    </row>
    <row r="8" spans="6:24" s="2" customFormat="1" ht="21.75" customHeight="1">
      <c r="F8" s="50" t="s">
        <v>271</v>
      </c>
      <c r="G8" s="50"/>
      <c r="H8" s="50"/>
      <c r="I8" s="50"/>
      <c r="J8" s="50"/>
      <c r="K8" s="50"/>
      <c r="L8" s="50"/>
      <c r="M8" s="50"/>
      <c r="N8" s="50"/>
      <c r="O8" s="50"/>
      <c r="P8" s="50"/>
      <c r="Q8" s="50"/>
      <c r="R8" s="50"/>
      <c r="S8" s="50"/>
      <c r="T8" s="50"/>
      <c r="U8" s="50"/>
      <c r="V8" s="50"/>
      <c r="W8" s="50"/>
      <c r="X8" s="50"/>
    </row>
    <row r="9" spans="6:12" s="2" customFormat="1" ht="21.75" customHeight="1">
      <c r="F9" s="141" t="s">
        <v>287</v>
      </c>
      <c r="G9" s="141"/>
      <c r="H9" s="141"/>
      <c r="I9" s="48"/>
      <c r="J9" s="141" t="s">
        <v>288</v>
      </c>
      <c r="K9" s="141"/>
      <c r="L9" s="141"/>
    </row>
    <row r="10" spans="6:12" s="2" customFormat="1" ht="21.75" customHeight="1">
      <c r="F10" s="141" t="s">
        <v>289</v>
      </c>
      <c r="G10" s="141"/>
      <c r="H10" s="141"/>
      <c r="I10" s="48"/>
      <c r="J10" s="141" t="s">
        <v>290</v>
      </c>
      <c r="K10" s="141"/>
      <c r="L10" s="141"/>
    </row>
    <row r="11" spans="6:24" s="2" customFormat="1" ht="21.75" customHeight="1">
      <c r="F11" s="50" t="s">
        <v>291</v>
      </c>
      <c r="G11" s="50"/>
      <c r="H11" s="50"/>
      <c r="I11" s="48"/>
      <c r="J11" s="50" t="s">
        <v>441</v>
      </c>
      <c r="K11" s="50"/>
      <c r="L11" s="50"/>
      <c r="N11" s="178" t="s">
        <v>616</v>
      </c>
      <c r="O11" s="178"/>
      <c r="P11" s="178"/>
      <c r="R11" s="178" t="s">
        <v>292</v>
      </c>
      <c r="S11" s="178"/>
      <c r="T11" s="178"/>
      <c r="V11" s="178" t="s">
        <v>616</v>
      </c>
      <c r="W11" s="178"/>
      <c r="X11" s="178"/>
    </row>
    <row r="12" spans="6:24" s="2" customFormat="1" ht="21.75" customHeight="1">
      <c r="F12" s="39">
        <v>2004</v>
      </c>
      <c r="G12" s="51"/>
      <c r="H12" s="142">
        <v>2003</v>
      </c>
      <c r="I12" s="48"/>
      <c r="J12" s="39">
        <v>2004</v>
      </c>
      <c r="K12" s="51"/>
      <c r="L12" s="142">
        <v>2003</v>
      </c>
      <c r="N12" s="17">
        <v>2004</v>
      </c>
      <c r="O12" s="51"/>
      <c r="P12" s="50">
        <v>2003</v>
      </c>
      <c r="R12" s="17">
        <v>2004</v>
      </c>
      <c r="S12" s="51"/>
      <c r="T12" s="50">
        <v>2003</v>
      </c>
      <c r="V12" s="39">
        <v>2004</v>
      </c>
      <c r="W12" s="51"/>
      <c r="X12" s="142">
        <v>2003</v>
      </c>
    </row>
    <row r="13" s="2" customFormat="1" ht="21.75" customHeight="1">
      <c r="B13" s="6" t="s">
        <v>293</v>
      </c>
    </row>
    <row r="14" spans="2:24" s="2" customFormat="1" ht="21.75" customHeight="1">
      <c r="B14" s="2" t="s">
        <v>294</v>
      </c>
      <c r="F14" s="20">
        <v>0</v>
      </c>
      <c r="G14" s="20"/>
      <c r="H14" s="20">
        <v>1015</v>
      </c>
      <c r="I14" s="20"/>
      <c r="J14" s="20">
        <v>0</v>
      </c>
      <c r="K14" s="20"/>
      <c r="L14" s="20">
        <v>24</v>
      </c>
      <c r="M14" s="20"/>
      <c r="N14" s="20">
        <f>+F14+J14</f>
        <v>0</v>
      </c>
      <c r="O14" s="20"/>
      <c r="P14" s="20">
        <f>+H14+L14</f>
        <v>1039</v>
      </c>
      <c r="Q14" s="20"/>
      <c r="R14" s="20">
        <v>0</v>
      </c>
      <c r="S14" s="20"/>
      <c r="T14" s="20">
        <v>0</v>
      </c>
      <c r="U14" s="20"/>
      <c r="V14" s="20">
        <f>F14+J14</f>
        <v>0</v>
      </c>
      <c r="X14" s="20">
        <f>H14+L14</f>
        <v>1039</v>
      </c>
    </row>
    <row r="15" spans="2:24" s="2" customFormat="1" ht="21.75" customHeight="1">
      <c r="B15" s="2" t="s">
        <v>295</v>
      </c>
      <c r="F15" s="46">
        <v>0</v>
      </c>
      <c r="G15" s="20"/>
      <c r="H15" s="143">
        <v>189</v>
      </c>
      <c r="I15" s="20"/>
      <c r="J15" s="143">
        <v>0</v>
      </c>
      <c r="K15" s="20"/>
      <c r="L15" s="143">
        <v>0</v>
      </c>
      <c r="M15" s="20"/>
      <c r="N15" s="20">
        <f>+F15+J15</f>
        <v>0</v>
      </c>
      <c r="O15" s="20"/>
      <c r="P15" s="20">
        <f>+H15+L15</f>
        <v>189</v>
      </c>
      <c r="Q15" s="20"/>
      <c r="R15" s="20">
        <v>0</v>
      </c>
      <c r="S15" s="20"/>
      <c r="T15" s="20">
        <v>0</v>
      </c>
      <c r="U15" s="20"/>
      <c r="V15" s="20">
        <f>+F15+J15</f>
        <v>0</v>
      </c>
      <c r="X15" s="20">
        <f>H15+L15</f>
        <v>189</v>
      </c>
    </row>
    <row r="16" spans="2:24" s="2" customFormat="1" ht="21.75" customHeight="1">
      <c r="B16" s="2" t="s">
        <v>296</v>
      </c>
      <c r="F16" s="21">
        <f>SUM(F14:F15)</f>
        <v>0</v>
      </c>
      <c r="G16" s="20"/>
      <c r="H16" s="21">
        <f>SUM(H14:H15)</f>
        <v>1204</v>
      </c>
      <c r="I16" s="20"/>
      <c r="J16" s="21">
        <f>SUM(J14:J15)</f>
        <v>0</v>
      </c>
      <c r="K16" s="20"/>
      <c r="L16" s="21">
        <f>SUM(L14:L15)</f>
        <v>24</v>
      </c>
      <c r="M16" s="20"/>
      <c r="N16" s="21">
        <f>SUM(N14:N15)</f>
        <v>0</v>
      </c>
      <c r="O16" s="20"/>
      <c r="P16" s="21">
        <f>SUM(P14:P15)</f>
        <v>1228</v>
      </c>
      <c r="Q16" s="20"/>
      <c r="R16" s="21">
        <f>SUM(R14:R15)</f>
        <v>0</v>
      </c>
      <c r="S16" s="20"/>
      <c r="T16" s="21">
        <f>SUM(T14:T15)</f>
        <v>0</v>
      </c>
      <c r="U16" s="20"/>
      <c r="V16" s="144">
        <f>SUM(V14:V15)</f>
        <v>0</v>
      </c>
      <c r="W16" s="43"/>
      <c r="X16" s="144">
        <f>SUM(X14:X15)</f>
        <v>1228</v>
      </c>
    </row>
    <row r="17" spans="2:24" s="2" customFormat="1" ht="21.75" customHeight="1">
      <c r="B17" s="2" t="s">
        <v>297</v>
      </c>
      <c r="F17" s="46"/>
      <c r="G17" s="20"/>
      <c r="H17" s="46"/>
      <c r="I17" s="20"/>
      <c r="J17" s="46"/>
      <c r="K17" s="20"/>
      <c r="L17" s="46"/>
      <c r="M17" s="20"/>
      <c r="N17" s="20"/>
      <c r="O17" s="20"/>
      <c r="P17" s="20"/>
      <c r="Q17" s="20"/>
      <c r="R17" s="20"/>
      <c r="S17" s="20"/>
      <c r="T17" s="20"/>
      <c r="U17" s="20"/>
      <c r="V17" s="59">
        <v>0</v>
      </c>
      <c r="W17" s="145"/>
      <c r="X17" s="146">
        <v>-1073</v>
      </c>
    </row>
    <row r="18" spans="2:24" s="2" customFormat="1" ht="21.75" customHeight="1">
      <c r="B18" s="129" t="s">
        <v>298</v>
      </c>
      <c r="F18" s="20"/>
      <c r="G18" s="20"/>
      <c r="H18" s="20"/>
      <c r="I18" s="20"/>
      <c r="J18" s="20"/>
      <c r="K18" s="20"/>
      <c r="L18" s="20"/>
      <c r="M18" s="20"/>
      <c r="N18" s="20"/>
      <c r="O18" s="20"/>
      <c r="P18" s="20"/>
      <c r="Q18" s="20"/>
      <c r="R18" s="20"/>
      <c r="S18" s="20"/>
      <c r="T18" s="20"/>
      <c r="U18" s="20"/>
      <c r="V18" s="147">
        <f>SUM(V16:V17)</f>
        <v>0</v>
      </c>
      <c r="W18" s="145"/>
      <c r="X18" s="148">
        <f>SUM(X16:X17)</f>
        <v>155</v>
      </c>
    </row>
    <row r="19" spans="2:24" s="2" customFormat="1" ht="21.75" customHeight="1">
      <c r="B19" s="129" t="s">
        <v>299</v>
      </c>
      <c r="F19" s="20"/>
      <c r="G19" s="20"/>
      <c r="H19" s="20"/>
      <c r="I19" s="20"/>
      <c r="J19" s="20"/>
      <c r="K19" s="20"/>
      <c r="L19" s="20"/>
      <c r="M19" s="20"/>
      <c r="N19" s="20"/>
      <c r="O19" s="20"/>
      <c r="P19" s="20"/>
      <c r="Q19" s="20"/>
      <c r="R19" s="20"/>
      <c r="S19" s="20"/>
      <c r="T19" s="20"/>
      <c r="U19" s="20"/>
      <c r="V19" s="109">
        <v>0</v>
      </c>
      <c r="W19" s="145"/>
      <c r="X19" s="149">
        <v>357</v>
      </c>
    </row>
    <row r="20" spans="2:24" s="2" customFormat="1" ht="21.75" customHeight="1">
      <c r="B20" s="129" t="s">
        <v>300</v>
      </c>
      <c r="F20" s="20"/>
      <c r="G20" s="20"/>
      <c r="H20" s="20"/>
      <c r="I20" s="20"/>
      <c r="J20" s="20"/>
      <c r="K20" s="20"/>
      <c r="L20" s="20"/>
      <c r="M20" s="20"/>
      <c r="N20" s="20"/>
      <c r="O20" s="20"/>
      <c r="P20" s="20"/>
      <c r="Q20" s="20"/>
      <c r="R20" s="20"/>
      <c r="S20" s="20"/>
      <c r="T20" s="20"/>
      <c r="U20" s="20"/>
      <c r="V20" s="110">
        <v>0</v>
      </c>
      <c r="W20" s="146"/>
      <c r="X20" s="150">
        <v>12</v>
      </c>
    </row>
    <row r="21" spans="2:24" s="2" customFormat="1" ht="21.75" customHeight="1">
      <c r="B21" s="129" t="s">
        <v>301</v>
      </c>
      <c r="F21" s="20"/>
      <c r="G21" s="20"/>
      <c r="H21" s="20"/>
      <c r="I21" s="20"/>
      <c r="J21" s="20"/>
      <c r="K21" s="20"/>
      <c r="L21" s="20"/>
      <c r="M21" s="20"/>
      <c r="N21" s="20"/>
      <c r="O21" s="20"/>
      <c r="P21" s="20"/>
      <c r="Q21" s="20"/>
      <c r="R21" s="20"/>
      <c r="S21" s="20"/>
      <c r="T21" s="20"/>
      <c r="U21" s="20"/>
      <c r="V21" s="59">
        <v>0</v>
      </c>
      <c r="W21" s="146"/>
      <c r="X21" s="146">
        <v>13</v>
      </c>
    </row>
    <row r="22" spans="2:24" s="2" customFormat="1" ht="22.5" customHeight="1">
      <c r="B22" s="129" t="s">
        <v>302</v>
      </c>
      <c r="F22" s="20"/>
      <c r="G22" s="20"/>
      <c r="H22" s="20"/>
      <c r="I22" s="20"/>
      <c r="J22" s="20"/>
      <c r="K22" s="20"/>
      <c r="L22" s="20"/>
      <c r="M22" s="20"/>
      <c r="N22" s="20"/>
      <c r="O22" s="20"/>
      <c r="P22" s="20"/>
      <c r="Q22" s="20"/>
      <c r="R22" s="20"/>
      <c r="S22" s="20"/>
      <c r="T22" s="20"/>
      <c r="U22" s="20"/>
      <c r="V22" s="59">
        <v>0</v>
      </c>
      <c r="W22" s="146"/>
      <c r="X22" s="146">
        <v>-281</v>
      </c>
    </row>
    <row r="23" spans="2:24" s="2" customFormat="1" ht="22.5" customHeight="1">
      <c r="B23" s="129" t="s">
        <v>303</v>
      </c>
      <c r="F23" s="20"/>
      <c r="G23" s="20"/>
      <c r="H23" s="20"/>
      <c r="I23" s="20"/>
      <c r="J23" s="20"/>
      <c r="K23" s="20"/>
      <c r="L23" s="20"/>
      <c r="M23" s="20"/>
      <c r="N23" s="20"/>
      <c r="O23" s="20"/>
      <c r="P23" s="20"/>
      <c r="Q23" s="20"/>
      <c r="R23" s="20"/>
      <c r="S23" s="20"/>
      <c r="T23" s="20"/>
      <c r="U23" s="20"/>
      <c r="V23" s="59">
        <v>0</v>
      </c>
      <c r="W23" s="146"/>
      <c r="X23" s="146">
        <v>-1</v>
      </c>
    </row>
    <row r="24" spans="2:24" s="2" customFormat="1" ht="22.5" customHeight="1">
      <c r="B24" s="129" t="s">
        <v>304</v>
      </c>
      <c r="F24" s="20"/>
      <c r="G24" s="20"/>
      <c r="H24" s="20"/>
      <c r="I24" s="20"/>
      <c r="J24" s="20"/>
      <c r="K24" s="20"/>
      <c r="L24" s="20"/>
      <c r="M24" s="20"/>
      <c r="N24" s="20"/>
      <c r="O24" s="20"/>
      <c r="P24" s="20"/>
      <c r="Q24" s="20"/>
      <c r="R24" s="20"/>
      <c r="S24" s="20"/>
      <c r="T24" s="20"/>
      <c r="U24" s="20"/>
      <c r="V24" s="59">
        <v>0</v>
      </c>
      <c r="W24" s="145"/>
      <c r="X24" s="146">
        <v>-627</v>
      </c>
    </row>
    <row r="25" spans="2:24" s="2" customFormat="1" ht="22.5" customHeight="1">
      <c r="B25" s="129" t="s">
        <v>581</v>
      </c>
      <c r="F25" s="20"/>
      <c r="G25" s="20"/>
      <c r="H25" s="20"/>
      <c r="I25" s="20"/>
      <c r="J25" s="20"/>
      <c r="K25" s="20"/>
      <c r="L25" s="20"/>
      <c r="M25" s="20"/>
      <c r="N25" s="20"/>
      <c r="O25" s="20"/>
      <c r="P25" s="20"/>
      <c r="Q25" s="20"/>
      <c r="R25" s="20"/>
      <c r="S25" s="20"/>
      <c r="T25" s="20"/>
      <c r="U25" s="20"/>
      <c r="V25" s="151">
        <v>0</v>
      </c>
      <c r="W25" s="131"/>
      <c r="X25" s="151">
        <v>-127</v>
      </c>
    </row>
    <row r="26" spans="2:24" s="2" customFormat="1" ht="21.75" customHeight="1" thickBot="1">
      <c r="B26" s="129" t="s">
        <v>305</v>
      </c>
      <c r="F26" s="20"/>
      <c r="G26" s="20"/>
      <c r="H26" s="20"/>
      <c r="I26" s="20"/>
      <c r="J26" s="20"/>
      <c r="K26" s="20"/>
      <c r="L26" s="20"/>
      <c r="M26" s="20"/>
      <c r="N26" s="20"/>
      <c r="O26" s="20"/>
      <c r="P26" s="20"/>
      <c r="Q26" s="20"/>
      <c r="R26" s="20"/>
      <c r="S26" s="20"/>
      <c r="T26" s="20"/>
      <c r="U26" s="20"/>
      <c r="V26" s="152">
        <f>SUM(V18:V25)</f>
        <v>0</v>
      </c>
      <c r="W26" s="131"/>
      <c r="X26" s="153">
        <f>SUM(X18:X25)</f>
        <v>-499</v>
      </c>
    </row>
    <row r="27" spans="2:24" s="2" customFormat="1" ht="21.75" customHeight="1" thickTop="1">
      <c r="B27" s="129"/>
      <c r="F27" s="20"/>
      <c r="G27" s="20"/>
      <c r="H27" s="20"/>
      <c r="I27" s="20"/>
      <c r="J27" s="20"/>
      <c r="K27" s="20"/>
      <c r="L27" s="20"/>
      <c r="M27" s="20"/>
      <c r="N27" s="20"/>
      <c r="O27" s="20"/>
      <c r="P27" s="20"/>
      <c r="Q27" s="20"/>
      <c r="R27" s="20"/>
      <c r="S27" s="20"/>
      <c r="T27" s="20"/>
      <c r="U27" s="20"/>
      <c r="V27" s="110"/>
      <c r="W27" s="131"/>
      <c r="X27" s="154"/>
    </row>
    <row r="28" spans="2:24" s="2" customFormat="1" ht="21.75" customHeight="1">
      <c r="B28" s="129"/>
      <c r="F28" s="20"/>
      <c r="G28" s="20"/>
      <c r="H28" s="20"/>
      <c r="I28" s="20"/>
      <c r="J28" s="20"/>
      <c r="K28" s="20"/>
      <c r="L28" s="20"/>
      <c r="M28" s="20"/>
      <c r="N28" s="20"/>
      <c r="O28" s="20"/>
      <c r="P28" s="20"/>
      <c r="Q28" s="20"/>
      <c r="R28" s="20"/>
      <c r="S28" s="20"/>
      <c r="T28" s="20"/>
      <c r="U28" s="20"/>
      <c r="V28" s="110"/>
      <c r="W28" s="131"/>
      <c r="X28" s="154"/>
    </row>
    <row r="29" spans="2:24" s="2" customFormat="1" ht="21.75" customHeight="1">
      <c r="B29" s="129"/>
      <c r="F29" s="20"/>
      <c r="G29" s="20"/>
      <c r="H29" s="20"/>
      <c r="I29" s="20"/>
      <c r="J29" s="20"/>
      <c r="K29" s="20"/>
      <c r="L29" s="20"/>
      <c r="M29" s="20"/>
      <c r="N29" s="20"/>
      <c r="O29" s="20"/>
      <c r="P29" s="20"/>
      <c r="Q29" s="20"/>
      <c r="R29" s="20"/>
      <c r="S29" s="20"/>
      <c r="T29" s="20"/>
      <c r="U29" s="20"/>
      <c r="V29" s="110"/>
      <c r="W29" s="131"/>
      <c r="X29" s="154"/>
    </row>
    <row r="30" spans="2:24" s="2" customFormat="1" ht="21.75" customHeight="1">
      <c r="B30" s="129"/>
      <c r="F30" s="20"/>
      <c r="G30" s="20"/>
      <c r="H30" s="20"/>
      <c r="I30" s="20"/>
      <c r="J30" s="20"/>
      <c r="K30" s="20"/>
      <c r="L30" s="20"/>
      <c r="M30" s="20"/>
      <c r="N30" s="20"/>
      <c r="O30" s="20"/>
      <c r="P30" s="20"/>
      <c r="Q30" s="20"/>
      <c r="R30" s="20"/>
      <c r="S30" s="20"/>
      <c r="T30" s="20"/>
      <c r="U30" s="20"/>
      <c r="V30" s="110"/>
      <c r="W30" s="131"/>
      <c r="X30" s="154"/>
    </row>
    <row r="31" spans="2:24" s="2" customFormat="1" ht="21.75" customHeight="1">
      <c r="B31" s="129"/>
      <c r="F31" s="20"/>
      <c r="G31" s="20"/>
      <c r="H31" s="20"/>
      <c r="I31" s="20"/>
      <c r="J31" s="20"/>
      <c r="K31" s="20"/>
      <c r="L31" s="20"/>
      <c r="M31" s="20"/>
      <c r="N31" s="20"/>
      <c r="O31" s="20"/>
      <c r="P31" s="20"/>
      <c r="Q31" s="20"/>
      <c r="R31" s="20"/>
      <c r="S31" s="20"/>
      <c r="T31" s="20"/>
      <c r="U31" s="20"/>
      <c r="V31" s="110"/>
      <c r="W31" s="131"/>
      <c r="X31" s="154"/>
    </row>
    <row r="32" spans="2:24" s="2" customFormat="1" ht="21.75" customHeight="1">
      <c r="B32" s="129"/>
      <c r="F32" s="20"/>
      <c r="G32" s="20"/>
      <c r="H32" s="20"/>
      <c r="I32" s="20"/>
      <c r="J32" s="20"/>
      <c r="K32" s="20"/>
      <c r="L32" s="20"/>
      <c r="M32" s="20"/>
      <c r="N32" s="20"/>
      <c r="O32" s="20"/>
      <c r="P32" s="20"/>
      <c r="Q32" s="20"/>
      <c r="R32" s="20"/>
      <c r="S32" s="20"/>
      <c r="T32" s="20"/>
      <c r="U32" s="20"/>
      <c r="V32" s="110"/>
      <c r="W32" s="131"/>
      <c r="X32" s="154"/>
    </row>
    <row r="33" spans="2:24" s="2" customFormat="1" ht="21.75" customHeight="1">
      <c r="B33" s="129"/>
      <c r="F33" s="20"/>
      <c r="G33" s="20"/>
      <c r="H33" s="20"/>
      <c r="I33" s="20"/>
      <c r="J33" s="20"/>
      <c r="K33" s="20"/>
      <c r="L33" s="20"/>
      <c r="M33" s="20"/>
      <c r="N33" s="20"/>
      <c r="O33" s="20"/>
      <c r="P33" s="20"/>
      <c r="Q33" s="20"/>
      <c r="R33" s="20"/>
      <c r="S33" s="20"/>
      <c r="T33" s="20"/>
      <c r="U33" s="20"/>
      <c r="V33" s="110"/>
      <c r="W33" s="131"/>
      <c r="X33" s="154"/>
    </row>
    <row r="34" spans="2:24" s="2" customFormat="1" ht="21.75" customHeight="1">
      <c r="B34" s="129"/>
      <c r="F34" s="20"/>
      <c r="G34" s="20"/>
      <c r="H34" s="20"/>
      <c r="I34" s="20"/>
      <c r="J34" s="20"/>
      <c r="K34" s="20"/>
      <c r="L34" s="20"/>
      <c r="M34" s="20"/>
      <c r="N34" s="20"/>
      <c r="O34" s="20"/>
      <c r="P34" s="20"/>
      <c r="Q34" s="20"/>
      <c r="R34" s="20"/>
      <c r="S34" s="20"/>
      <c r="T34" s="20"/>
      <c r="U34" s="20"/>
      <c r="V34" s="110"/>
      <c r="W34" s="131"/>
      <c r="X34" s="154"/>
    </row>
    <row r="35" spans="2:24" s="2" customFormat="1" ht="21.75" customHeight="1">
      <c r="B35" s="129"/>
      <c r="F35" s="20"/>
      <c r="G35" s="20"/>
      <c r="H35" s="20"/>
      <c r="I35" s="20"/>
      <c r="J35" s="20"/>
      <c r="K35" s="20"/>
      <c r="L35" s="20"/>
      <c r="M35" s="20"/>
      <c r="N35" s="20"/>
      <c r="O35" s="20"/>
      <c r="P35" s="20"/>
      <c r="Q35" s="20"/>
      <c r="R35" s="20"/>
      <c r="S35" s="20"/>
      <c r="T35" s="20"/>
      <c r="U35" s="20"/>
      <c r="V35" s="110"/>
      <c r="W35" s="131"/>
      <c r="X35" s="154"/>
    </row>
    <row r="36" spans="2:24" s="2" customFormat="1" ht="21.75" customHeight="1">
      <c r="B36" s="129"/>
      <c r="F36" s="20"/>
      <c r="G36" s="20"/>
      <c r="H36" s="20"/>
      <c r="I36" s="20"/>
      <c r="J36" s="20"/>
      <c r="K36" s="20"/>
      <c r="L36" s="20"/>
      <c r="M36" s="20"/>
      <c r="N36" s="20"/>
      <c r="O36" s="20"/>
      <c r="P36" s="20"/>
      <c r="Q36" s="20"/>
      <c r="R36" s="20"/>
      <c r="S36" s="20"/>
      <c r="T36" s="20"/>
      <c r="U36" s="20"/>
      <c r="V36" s="110"/>
      <c r="W36" s="131"/>
      <c r="X36" s="154"/>
    </row>
    <row r="37" spans="2:24" s="2" customFormat="1" ht="21.75" customHeight="1">
      <c r="B37" s="129"/>
      <c r="F37" s="20"/>
      <c r="G37" s="20"/>
      <c r="H37" s="20"/>
      <c r="I37" s="20"/>
      <c r="J37" s="20"/>
      <c r="K37" s="20"/>
      <c r="L37" s="20"/>
      <c r="M37" s="20"/>
      <c r="N37" s="20"/>
      <c r="O37" s="20"/>
      <c r="P37" s="20"/>
      <c r="Q37" s="20"/>
      <c r="R37" s="20"/>
      <c r="S37" s="20"/>
      <c r="T37" s="20"/>
      <c r="U37" s="20"/>
      <c r="V37" s="110"/>
      <c r="W37" s="131"/>
      <c r="X37" s="154"/>
    </row>
    <row r="38" spans="2:24" s="2" customFormat="1" ht="21.75" customHeight="1">
      <c r="B38" s="129"/>
      <c r="F38" s="20"/>
      <c r="G38" s="20"/>
      <c r="H38" s="20"/>
      <c r="I38" s="20"/>
      <c r="J38" s="20"/>
      <c r="K38" s="20"/>
      <c r="L38" s="20"/>
      <c r="M38" s="20"/>
      <c r="N38" s="20"/>
      <c r="O38" s="20"/>
      <c r="P38" s="20"/>
      <c r="Q38" s="20"/>
      <c r="R38" s="20"/>
      <c r="S38" s="20"/>
      <c r="T38" s="20"/>
      <c r="U38" s="20"/>
      <c r="V38" s="110"/>
      <c r="W38" s="131"/>
      <c r="X38" s="154"/>
    </row>
    <row r="39" spans="2:24" s="2" customFormat="1" ht="21.75" customHeight="1">
      <c r="B39" s="129"/>
      <c r="F39" s="20"/>
      <c r="G39" s="20"/>
      <c r="H39" s="20"/>
      <c r="I39" s="20"/>
      <c r="J39" s="20"/>
      <c r="K39" s="20"/>
      <c r="L39" s="20"/>
      <c r="M39" s="20"/>
      <c r="N39" s="20"/>
      <c r="O39" s="20"/>
      <c r="P39" s="20"/>
      <c r="Q39" s="20"/>
      <c r="R39" s="20"/>
      <c r="S39" s="20"/>
      <c r="T39" s="20"/>
      <c r="U39" s="20"/>
      <c r="V39" s="110"/>
      <c r="W39" s="131"/>
      <c r="X39" s="154"/>
    </row>
    <row r="40" spans="2:24" s="2" customFormat="1" ht="21.75" customHeight="1">
      <c r="B40" s="129"/>
      <c r="F40" s="20"/>
      <c r="G40" s="20"/>
      <c r="H40" s="20"/>
      <c r="I40" s="20"/>
      <c r="J40" s="20"/>
      <c r="K40" s="20"/>
      <c r="L40" s="20"/>
      <c r="M40" s="20"/>
      <c r="N40" s="20"/>
      <c r="O40" s="20"/>
      <c r="P40" s="20"/>
      <c r="Q40" s="20"/>
      <c r="R40" s="20"/>
      <c r="S40" s="20"/>
      <c r="T40" s="20"/>
      <c r="U40" s="20"/>
      <c r="V40" s="110"/>
      <c r="W40" s="131"/>
      <c r="X40" s="154"/>
    </row>
    <row r="41" spans="2:24" s="2" customFormat="1" ht="21.75" customHeight="1">
      <c r="B41" s="129"/>
      <c r="F41" s="20"/>
      <c r="G41" s="20"/>
      <c r="H41" s="20"/>
      <c r="I41" s="20"/>
      <c r="J41" s="20"/>
      <c r="K41" s="20"/>
      <c r="L41" s="20"/>
      <c r="M41" s="20"/>
      <c r="N41" s="20"/>
      <c r="O41" s="20"/>
      <c r="P41" s="20"/>
      <c r="Q41" s="20"/>
      <c r="R41" s="20"/>
      <c r="S41" s="20"/>
      <c r="T41" s="20"/>
      <c r="U41" s="20"/>
      <c r="V41" s="110"/>
      <c r="W41" s="131"/>
      <c r="X41" s="16" t="s">
        <v>306</v>
      </c>
    </row>
    <row r="42" spans="1:24" s="2" customFormat="1" ht="21.75" customHeight="1">
      <c r="A42" s="11" t="s">
        <v>370</v>
      </c>
      <c r="B42" s="129"/>
      <c r="F42" s="20"/>
      <c r="G42" s="20"/>
      <c r="H42" s="20"/>
      <c r="I42" s="20"/>
      <c r="J42" s="20"/>
      <c r="K42" s="20"/>
      <c r="L42" s="20"/>
      <c r="M42" s="20"/>
      <c r="N42" s="20"/>
      <c r="O42" s="20"/>
      <c r="P42" s="20"/>
      <c r="Q42" s="20"/>
      <c r="R42" s="20"/>
      <c r="S42" s="20"/>
      <c r="T42" s="20"/>
      <c r="U42" s="20"/>
      <c r="V42" s="110"/>
      <c r="W42" s="131"/>
      <c r="X42" s="154"/>
    </row>
    <row r="43" spans="2:24" s="2" customFormat="1" ht="21.75" customHeight="1">
      <c r="B43" s="129"/>
      <c r="F43" s="20"/>
      <c r="G43" s="20"/>
      <c r="H43" s="20"/>
      <c r="I43" s="20"/>
      <c r="J43" s="20"/>
      <c r="K43" s="20"/>
      <c r="L43" s="20"/>
      <c r="M43" s="20"/>
      <c r="N43" s="20"/>
      <c r="O43" s="20"/>
      <c r="P43" s="20"/>
      <c r="Q43" s="20"/>
      <c r="R43" s="20"/>
      <c r="S43" s="20"/>
      <c r="T43" s="20"/>
      <c r="U43" s="20"/>
      <c r="V43" s="110"/>
      <c r="W43" s="131"/>
      <c r="X43" s="154"/>
    </row>
    <row r="44" spans="3:24" s="2" customFormat="1" ht="21.75" customHeight="1">
      <c r="C44" s="2" t="s">
        <v>307</v>
      </c>
      <c r="F44" s="20"/>
      <c r="G44" s="20"/>
      <c r="H44" s="20"/>
      <c r="I44" s="20"/>
      <c r="J44" s="20"/>
      <c r="K44" s="20"/>
      <c r="L44" s="20"/>
      <c r="M44" s="20"/>
      <c r="N44" s="20"/>
      <c r="O44" s="20"/>
      <c r="P44" s="20"/>
      <c r="Q44" s="20"/>
      <c r="R44" s="20"/>
      <c r="S44" s="20"/>
      <c r="T44" s="20"/>
      <c r="U44" s="20"/>
      <c r="V44" s="155"/>
      <c r="X44" s="155"/>
    </row>
    <row r="45" spans="7:24" s="2" customFormat="1" ht="21.75" customHeight="1">
      <c r="G45" s="156"/>
      <c r="H45" s="157"/>
      <c r="I45" s="157"/>
      <c r="J45" s="157"/>
      <c r="K45" s="157"/>
      <c r="L45" s="157"/>
      <c r="M45" s="156"/>
      <c r="N45" s="178" t="s">
        <v>271</v>
      </c>
      <c r="O45" s="178"/>
      <c r="P45" s="178"/>
      <c r="Q45" s="178"/>
      <c r="R45" s="178"/>
      <c r="S45" s="178"/>
      <c r="T45" s="178"/>
      <c r="U45" s="178"/>
      <c r="V45" s="178"/>
      <c r="W45" s="178"/>
      <c r="X45" s="178"/>
    </row>
    <row r="46" spans="14:20" s="2" customFormat="1" ht="21.75" customHeight="1">
      <c r="N46" s="141" t="s">
        <v>287</v>
      </c>
      <c r="O46" s="141"/>
      <c r="P46" s="141"/>
      <c r="Q46" s="48"/>
      <c r="R46" s="141" t="s">
        <v>288</v>
      </c>
      <c r="S46" s="141"/>
      <c r="T46" s="141"/>
    </row>
    <row r="47" spans="14:20" s="2" customFormat="1" ht="21.75" customHeight="1">
      <c r="N47" s="141" t="s">
        <v>289</v>
      </c>
      <c r="O47" s="141"/>
      <c r="P47" s="141"/>
      <c r="Q47" s="48"/>
      <c r="R47" s="141" t="s">
        <v>290</v>
      </c>
      <c r="S47" s="141"/>
      <c r="T47" s="141"/>
    </row>
    <row r="48" spans="14:24" s="2" customFormat="1" ht="21.75" customHeight="1">
      <c r="N48" s="50" t="s">
        <v>291</v>
      </c>
      <c r="O48" s="50"/>
      <c r="P48" s="50"/>
      <c r="Q48" s="48"/>
      <c r="R48" s="50" t="s">
        <v>441</v>
      </c>
      <c r="S48" s="50"/>
      <c r="T48" s="50"/>
      <c r="V48" s="178" t="s">
        <v>616</v>
      </c>
      <c r="W48" s="178"/>
      <c r="X48" s="178"/>
    </row>
    <row r="49" spans="14:24" s="2" customFormat="1" ht="21.75" customHeight="1">
      <c r="N49" s="39">
        <v>2004</v>
      </c>
      <c r="O49" s="51"/>
      <c r="P49" s="142">
        <v>2003</v>
      </c>
      <c r="Q49" s="48"/>
      <c r="R49" s="39">
        <v>2004</v>
      </c>
      <c r="S49" s="51"/>
      <c r="T49" s="142">
        <v>2003</v>
      </c>
      <c r="V49" s="39">
        <v>2004</v>
      </c>
      <c r="W49" s="51"/>
      <c r="X49" s="142">
        <v>2003</v>
      </c>
    </row>
    <row r="50" s="2" customFormat="1" ht="21.75" customHeight="1">
      <c r="B50" s="6" t="s">
        <v>293</v>
      </c>
    </row>
    <row r="51" spans="2:24" s="2" customFormat="1" ht="21.75" customHeight="1">
      <c r="B51" s="2" t="s">
        <v>294</v>
      </c>
      <c r="M51" s="20"/>
      <c r="N51" s="20">
        <v>1241</v>
      </c>
      <c r="O51" s="20"/>
      <c r="P51" s="20">
        <v>1015</v>
      </c>
      <c r="Q51" s="20"/>
      <c r="R51" s="20">
        <v>9</v>
      </c>
      <c r="S51" s="20"/>
      <c r="T51" s="20">
        <v>24</v>
      </c>
      <c r="U51" s="20"/>
      <c r="V51" s="20">
        <f>N51+R51</f>
        <v>1250</v>
      </c>
      <c r="X51" s="20">
        <v>1033</v>
      </c>
    </row>
    <row r="52" spans="2:24" s="2" customFormat="1" ht="21.75" customHeight="1">
      <c r="B52" s="2" t="s">
        <v>295</v>
      </c>
      <c r="M52" s="20"/>
      <c r="N52" s="46">
        <v>247</v>
      </c>
      <c r="O52" s="20"/>
      <c r="P52" s="143">
        <v>189</v>
      </c>
      <c r="Q52" s="20"/>
      <c r="R52" s="143">
        <v>0</v>
      </c>
      <c r="S52" s="20"/>
      <c r="T52" s="143">
        <v>0</v>
      </c>
      <c r="U52" s="20"/>
      <c r="V52" s="20">
        <f>+N52+R52</f>
        <v>247</v>
      </c>
      <c r="X52" s="20">
        <f>P52+T52</f>
        <v>189</v>
      </c>
    </row>
    <row r="53" spans="2:24" s="2" customFormat="1" ht="21.75" customHeight="1">
      <c r="B53" s="2" t="s">
        <v>296</v>
      </c>
      <c r="M53" s="20"/>
      <c r="N53" s="21">
        <f>SUM(N51:N52)</f>
        <v>1488</v>
      </c>
      <c r="O53" s="20"/>
      <c r="P53" s="21">
        <f>SUM(P51:P52)</f>
        <v>1204</v>
      </c>
      <c r="Q53" s="20"/>
      <c r="R53" s="21">
        <f>SUM(R51:R52)</f>
        <v>9</v>
      </c>
      <c r="S53" s="20"/>
      <c r="T53" s="21">
        <f>SUM(T51:T52)</f>
        <v>24</v>
      </c>
      <c r="U53" s="20"/>
      <c r="V53" s="144">
        <f>SUM(V51:V52)</f>
        <v>1497</v>
      </c>
      <c r="W53" s="43"/>
      <c r="X53" s="144">
        <f>SUM(X51:X52)</f>
        <v>1222</v>
      </c>
    </row>
    <row r="54" spans="2:24" s="2" customFormat="1" ht="21.75" customHeight="1">
      <c r="B54" s="2" t="s">
        <v>297</v>
      </c>
      <c r="F54" s="46"/>
      <c r="G54" s="20"/>
      <c r="H54" s="46"/>
      <c r="I54" s="20"/>
      <c r="J54" s="46"/>
      <c r="K54" s="20"/>
      <c r="L54" s="46"/>
      <c r="M54" s="20"/>
      <c r="N54" s="20"/>
      <c r="O54" s="20"/>
      <c r="P54" s="20"/>
      <c r="Q54" s="20"/>
      <c r="R54" s="20"/>
      <c r="S54" s="20"/>
      <c r="T54" s="20"/>
      <c r="U54" s="20"/>
      <c r="V54" s="59">
        <v>-1234</v>
      </c>
      <c r="W54" s="145"/>
      <c r="X54" s="146">
        <v>-1095</v>
      </c>
    </row>
    <row r="55" spans="2:24" s="2" customFormat="1" ht="21.75" customHeight="1">
      <c r="B55" s="129" t="s">
        <v>298</v>
      </c>
      <c r="F55" s="20"/>
      <c r="G55" s="20"/>
      <c r="H55" s="20"/>
      <c r="I55" s="20"/>
      <c r="J55" s="20"/>
      <c r="K55" s="20"/>
      <c r="L55" s="20"/>
      <c r="M55" s="20"/>
      <c r="N55" s="20"/>
      <c r="O55" s="20"/>
      <c r="P55" s="20"/>
      <c r="Q55" s="20"/>
      <c r="R55" s="20"/>
      <c r="S55" s="20"/>
      <c r="T55" s="20"/>
      <c r="U55" s="20"/>
      <c r="V55" s="147">
        <f>SUM(V53:V54)</f>
        <v>263</v>
      </c>
      <c r="W55" s="145"/>
      <c r="X55" s="148">
        <f>SUM(X53:X54)</f>
        <v>127</v>
      </c>
    </row>
    <row r="56" spans="2:24" s="2" customFormat="1" ht="21.75" customHeight="1">
      <c r="B56" s="129" t="s">
        <v>299</v>
      </c>
      <c r="F56" s="20"/>
      <c r="G56" s="20"/>
      <c r="H56" s="20"/>
      <c r="I56" s="20"/>
      <c r="J56" s="20"/>
      <c r="K56" s="20"/>
      <c r="L56" s="20"/>
      <c r="M56" s="20"/>
      <c r="N56" s="20"/>
      <c r="O56" s="20"/>
      <c r="P56" s="20"/>
      <c r="Q56" s="20"/>
      <c r="R56" s="20"/>
      <c r="S56" s="20"/>
      <c r="T56" s="20"/>
      <c r="U56" s="20"/>
      <c r="V56" s="109">
        <v>0</v>
      </c>
      <c r="W56" s="145"/>
      <c r="X56" s="149">
        <v>357</v>
      </c>
    </row>
    <row r="57" spans="2:24" s="2" customFormat="1" ht="21.75" customHeight="1">
      <c r="B57" s="129" t="s">
        <v>300</v>
      </c>
      <c r="F57" s="20"/>
      <c r="G57" s="20"/>
      <c r="H57" s="20"/>
      <c r="I57" s="20"/>
      <c r="J57" s="20"/>
      <c r="K57" s="20"/>
      <c r="L57" s="20"/>
      <c r="M57" s="20"/>
      <c r="N57" s="20"/>
      <c r="O57" s="20"/>
      <c r="P57" s="20"/>
      <c r="Q57" s="20"/>
      <c r="R57" s="20"/>
      <c r="S57" s="20"/>
      <c r="T57" s="20"/>
      <c r="U57" s="20"/>
      <c r="V57" s="110">
        <v>0</v>
      </c>
      <c r="W57" s="146"/>
      <c r="X57" s="150">
        <v>12</v>
      </c>
    </row>
    <row r="58" spans="2:24" s="2" customFormat="1" ht="21.75" customHeight="1">
      <c r="B58" s="129" t="s">
        <v>301</v>
      </c>
      <c r="F58" s="20"/>
      <c r="G58" s="20"/>
      <c r="H58" s="20"/>
      <c r="I58" s="20"/>
      <c r="J58" s="20"/>
      <c r="K58" s="20"/>
      <c r="L58" s="20"/>
      <c r="M58" s="20"/>
      <c r="N58" s="20"/>
      <c r="O58" s="20"/>
      <c r="P58" s="20"/>
      <c r="Q58" s="20"/>
      <c r="R58" s="20"/>
      <c r="S58" s="20"/>
      <c r="T58" s="20"/>
      <c r="U58" s="20"/>
      <c r="V58" s="59">
        <v>9</v>
      </c>
      <c r="W58" s="146"/>
      <c r="X58" s="146">
        <v>13</v>
      </c>
    </row>
    <row r="59" spans="2:24" s="2" customFormat="1" ht="22.5" customHeight="1">
      <c r="B59" s="129" t="s">
        <v>302</v>
      </c>
      <c r="F59" s="20"/>
      <c r="G59" s="20"/>
      <c r="H59" s="20"/>
      <c r="I59" s="20"/>
      <c r="J59" s="20"/>
      <c r="K59" s="20"/>
      <c r="L59" s="20"/>
      <c r="M59" s="20"/>
      <c r="N59" s="20"/>
      <c r="O59" s="20"/>
      <c r="P59" s="20"/>
      <c r="Q59" s="20"/>
      <c r="R59" s="20"/>
      <c r="S59" s="20"/>
      <c r="T59" s="20"/>
      <c r="U59" s="20"/>
      <c r="V59" s="59">
        <v>-253</v>
      </c>
      <c r="W59" s="146"/>
      <c r="X59" s="146">
        <v>-245</v>
      </c>
    </row>
    <row r="60" spans="2:24" s="2" customFormat="1" ht="22.5" customHeight="1">
      <c r="B60" s="129" t="s">
        <v>304</v>
      </c>
      <c r="C60" s="7"/>
      <c r="F60" s="20"/>
      <c r="G60" s="20"/>
      <c r="H60" s="20"/>
      <c r="I60" s="20"/>
      <c r="J60" s="20"/>
      <c r="K60" s="20"/>
      <c r="L60" s="20"/>
      <c r="M60" s="20"/>
      <c r="N60" s="20"/>
      <c r="O60" s="20"/>
      <c r="P60" s="20"/>
      <c r="Q60" s="20"/>
      <c r="R60" s="20"/>
      <c r="S60" s="20"/>
      <c r="T60" s="20"/>
      <c r="U60" s="20"/>
      <c r="V60" s="59">
        <v>0</v>
      </c>
      <c r="W60" s="145"/>
      <c r="X60" s="146">
        <v>-493</v>
      </c>
    </row>
    <row r="61" spans="2:24" s="2" customFormat="1" ht="22.5" customHeight="1">
      <c r="B61" s="129" t="s">
        <v>308</v>
      </c>
      <c r="C61" s="7"/>
      <c r="F61" s="20"/>
      <c r="G61" s="20"/>
      <c r="H61" s="20"/>
      <c r="I61" s="20"/>
      <c r="J61" s="20"/>
      <c r="K61" s="20"/>
      <c r="L61" s="20"/>
      <c r="M61" s="20"/>
      <c r="N61" s="20"/>
      <c r="O61" s="20"/>
      <c r="P61" s="20"/>
      <c r="Q61" s="20"/>
      <c r="R61" s="20"/>
      <c r="S61" s="20"/>
      <c r="T61" s="20"/>
      <c r="U61" s="20"/>
      <c r="V61" s="59">
        <v>0</v>
      </c>
      <c r="W61" s="145"/>
      <c r="X61" s="146">
        <v>-226</v>
      </c>
    </row>
    <row r="62" spans="2:24" s="2" customFormat="1" ht="22.5" customHeight="1">
      <c r="B62" s="129" t="s">
        <v>581</v>
      </c>
      <c r="F62" s="20"/>
      <c r="G62" s="20"/>
      <c r="H62" s="20"/>
      <c r="I62" s="20"/>
      <c r="J62" s="20"/>
      <c r="K62" s="20"/>
      <c r="L62" s="20"/>
      <c r="M62" s="20"/>
      <c r="N62" s="20"/>
      <c r="O62" s="20"/>
      <c r="P62" s="20"/>
      <c r="Q62" s="20"/>
      <c r="R62" s="20"/>
      <c r="S62" s="20"/>
      <c r="T62" s="20"/>
      <c r="U62" s="20"/>
      <c r="V62" s="151">
        <v>-19</v>
      </c>
      <c r="W62" s="131"/>
      <c r="X62" s="151">
        <v>-44</v>
      </c>
    </row>
    <row r="63" spans="2:24" s="2" customFormat="1" ht="22.5" customHeight="1">
      <c r="B63" s="7" t="s">
        <v>309</v>
      </c>
      <c r="F63" s="20"/>
      <c r="G63" s="20"/>
      <c r="H63" s="20"/>
      <c r="I63" s="20"/>
      <c r="J63" s="20"/>
      <c r="K63" s="20"/>
      <c r="L63" s="20"/>
      <c r="M63" s="20"/>
      <c r="N63" s="20"/>
      <c r="O63" s="20"/>
      <c r="P63" s="20"/>
      <c r="Q63" s="20"/>
      <c r="R63" s="20"/>
      <c r="S63" s="20"/>
      <c r="T63" s="20"/>
      <c r="U63" s="20"/>
      <c r="V63" s="151">
        <v>6064</v>
      </c>
      <c r="W63" s="131"/>
      <c r="X63" s="151">
        <v>0</v>
      </c>
    </row>
    <row r="64" spans="2:24" s="2" customFormat="1" ht="21.75" customHeight="1" thickBot="1">
      <c r="B64" s="129" t="s">
        <v>305</v>
      </c>
      <c r="F64" s="20"/>
      <c r="G64" s="20"/>
      <c r="H64" s="20"/>
      <c r="I64" s="20"/>
      <c r="J64" s="20"/>
      <c r="K64" s="20"/>
      <c r="L64" s="20"/>
      <c r="M64" s="20"/>
      <c r="N64" s="20"/>
      <c r="O64" s="20"/>
      <c r="P64" s="20"/>
      <c r="Q64" s="20"/>
      <c r="R64" s="20"/>
      <c r="S64" s="20"/>
      <c r="T64" s="20"/>
      <c r="U64" s="20"/>
      <c r="V64" s="152">
        <f>SUM(V55:V63)</f>
        <v>6064</v>
      </c>
      <c r="W64" s="131"/>
      <c r="X64" s="153">
        <f>SUM(X55:X62)</f>
        <v>-499</v>
      </c>
    </row>
    <row r="65" spans="6:24" s="2" customFormat="1" ht="21.75" customHeight="1" thickTop="1">
      <c r="F65" s="20"/>
      <c r="G65" s="20"/>
      <c r="H65" s="20"/>
      <c r="I65" s="20"/>
      <c r="J65" s="20"/>
      <c r="K65" s="20"/>
      <c r="L65" s="20"/>
      <c r="M65" s="20"/>
      <c r="N65" s="20"/>
      <c r="O65" s="20"/>
      <c r="P65" s="20"/>
      <c r="Q65" s="20"/>
      <c r="R65" s="20"/>
      <c r="S65" s="20"/>
      <c r="T65" s="20"/>
      <c r="U65" s="20"/>
      <c r="V65" s="155"/>
      <c r="X65" s="155"/>
    </row>
    <row r="66" spans="6:24" s="2" customFormat="1" ht="21.75" customHeight="1">
      <c r="F66" s="20"/>
      <c r="G66" s="20"/>
      <c r="H66" s="20"/>
      <c r="I66" s="20"/>
      <c r="J66" s="20"/>
      <c r="K66" s="20"/>
      <c r="L66" s="20"/>
      <c r="M66" s="20"/>
      <c r="N66" s="20"/>
      <c r="O66" s="20"/>
      <c r="P66" s="20"/>
      <c r="Q66" s="20"/>
      <c r="R66" s="20"/>
      <c r="S66" s="20"/>
      <c r="T66" s="20"/>
      <c r="U66" s="20"/>
      <c r="V66" s="186" t="s">
        <v>310</v>
      </c>
      <c r="W66" s="186"/>
      <c r="X66" s="186"/>
    </row>
    <row r="67" spans="22:24" ht="22.5">
      <c r="V67" s="39">
        <v>2004</v>
      </c>
      <c r="W67" s="51"/>
      <c r="X67" s="142">
        <v>2003</v>
      </c>
    </row>
    <row r="68" ht="21.75">
      <c r="B68" t="s">
        <v>311</v>
      </c>
    </row>
    <row r="69" spans="3:24" ht="21.75">
      <c r="C69" t="s">
        <v>312</v>
      </c>
      <c r="V69" s="158">
        <v>577</v>
      </c>
      <c r="X69" s="158">
        <v>524</v>
      </c>
    </row>
    <row r="70" spans="3:24" ht="21.75">
      <c r="C70" t="s">
        <v>313</v>
      </c>
      <c r="V70" s="158">
        <v>1067</v>
      </c>
      <c r="X70" s="158">
        <v>1124</v>
      </c>
    </row>
    <row r="71" spans="3:24" ht="21.75">
      <c r="C71" t="s">
        <v>314</v>
      </c>
      <c r="V71" s="158">
        <v>242</v>
      </c>
      <c r="X71" s="158">
        <v>227</v>
      </c>
    </row>
    <row r="72" spans="2:24" ht="22.5" thickBot="1">
      <c r="B72" t="s">
        <v>421</v>
      </c>
      <c r="V72" s="159">
        <f>SUM(V69:V71)</f>
        <v>1886</v>
      </c>
      <c r="X72" s="159">
        <f>SUM(X69:X71)</f>
        <v>1875</v>
      </c>
    </row>
    <row r="73" ht="22.5" thickTop="1"/>
    <row r="82" ht="21.75">
      <c r="X82" s="16" t="s">
        <v>315</v>
      </c>
    </row>
  </sheetData>
  <mergeCells count="6">
    <mergeCell ref="V48:X48"/>
    <mergeCell ref="V66:X66"/>
    <mergeCell ref="N11:P11"/>
    <mergeCell ref="R11:T11"/>
    <mergeCell ref="V11:X11"/>
    <mergeCell ref="N45:X45"/>
  </mergeCells>
  <printOptions/>
  <pageMargins left="0.7874015748031497" right="0.3937007874015748" top="0.5905511811023623" bottom="0.3937007874015748"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2"/>
  <sheetViews>
    <sheetView workbookViewId="0" topLeftCell="A48">
      <selection activeCell="K218" sqref="K218"/>
    </sheetView>
  </sheetViews>
  <sheetFormatPr defaultColWidth="9.140625" defaultRowHeight="21.75"/>
  <cols>
    <col min="1" max="1" width="3.7109375" style="129" customWidth="1"/>
    <col min="2" max="2" width="5.140625" style="161" customWidth="1"/>
    <col min="3" max="3" width="4.7109375" style="129" customWidth="1"/>
    <col min="4" max="4" width="7.7109375" style="129" customWidth="1"/>
    <col min="5" max="5" width="9.57421875" style="129" customWidth="1"/>
    <col min="6" max="6" width="10.57421875" style="129" customWidth="1"/>
    <col min="7" max="7" width="0.5625" style="129" customWidth="1"/>
    <col min="8" max="8" width="14.7109375" style="129" customWidth="1"/>
    <col min="9" max="9" width="0.5625" style="129" customWidth="1"/>
    <col min="10" max="10" width="16.7109375" style="129" customWidth="1"/>
    <col min="11" max="11" width="0.5625" style="129" customWidth="1"/>
    <col min="12" max="12" width="16.7109375" style="129" customWidth="1"/>
    <col min="13" max="13" width="0.42578125" style="129" customWidth="1"/>
    <col min="14" max="14" width="14.7109375" style="129" customWidth="1"/>
    <col min="15" max="16384" width="9.140625" style="129" customWidth="1"/>
  </cols>
  <sheetData>
    <row r="1" ht="22.5">
      <c r="A1" s="160" t="s">
        <v>370</v>
      </c>
    </row>
    <row r="3" spans="1:2" ht="22.5">
      <c r="A3" s="73" t="s">
        <v>316</v>
      </c>
      <c r="B3" s="162" t="s">
        <v>317</v>
      </c>
    </row>
    <row r="4" spans="1:3" ht="22.5">
      <c r="A4" s="73"/>
      <c r="B4" s="163">
        <v>22.1</v>
      </c>
      <c r="C4" s="129" t="s">
        <v>318</v>
      </c>
    </row>
    <row r="5" ht="21.75">
      <c r="C5" s="129" t="s">
        <v>319</v>
      </c>
    </row>
    <row r="6" ht="21.75">
      <c r="B6" s="161" t="s">
        <v>320</v>
      </c>
    </row>
    <row r="7" spans="2:3" ht="21.75">
      <c r="B7" s="164">
        <v>22.2</v>
      </c>
      <c r="C7" s="129" t="s">
        <v>321</v>
      </c>
    </row>
    <row r="8" ht="21.75">
      <c r="C8" s="129" t="s">
        <v>322</v>
      </c>
    </row>
    <row r="9" ht="21.75">
      <c r="B9" s="161" t="s">
        <v>323</v>
      </c>
    </row>
    <row r="10" ht="21.75">
      <c r="C10" s="129" t="s">
        <v>324</v>
      </c>
    </row>
    <row r="11" ht="21.75">
      <c r="B11" s="161" t="s">
        <v>325</v>
      </c>
    </row>
    <row r="12" ht="21.75">
      <c r="B12" s="161" t="s">
        <v>326</v>
      </c>
    </row>
    <row r="13" spans="2:3" ht="21.75">
      <c r="B13" s="164">
        <v>22.3</v>
      </c>
      <c r="C13" s="129" t="s">
        <v>327</v>
      </c>
    </row>
    <row r="14" ht="21.75" customHeight="1">
      <c r="C14" s="129" t="s">
        <v>328</v>
      </c>
    </row>
    <row r="15" ht="21.75" customHeight="1">
      <c r="B15" s="161" t="s">
        <v>329</v>
      </c>
    </row>
    <row r="16" ht="21.75" customHeight="1">
      <c r="B16" s="161" t="s">
        <v>330</v>
      </c>
    </row>
    <row r="17" ht="21.75" customHeight="1">
      <c r="C17" s="129" t="s">
        <v>331</v>
      </c>
    </row>
    <row r="18" ht="21.75" customHeight="1">
      <c r="C18" s="129" t="s">
        <v>332</v>
      </c>
    </row>
    <row r="19" ht="21.75" customHeight="1">
      <c r="B19" s="161" t="s">
        <v>333</v>
      </c>
    </row>
    <row r="20" spans="4:15" ht="22.5" customHeight="1">
      <c r="D20" s="135" t="s">
        <v>334</v>
      </c>
      <c r="E20" s="135"/>
      <c r="F20" s="135"/>
      <c r="G20" s="165"/>
      <c r="J20" s="130" t="s">
        <v>311</v>
      </c>
      <c r="L20" s="130" t="s">
        <v>335</v>
      </c>
      <c r="O20" s="134"/>
    </row>
    <row r="21" spans="4:15" ht="21.75">
      <c r="D21" s="166" t="s">
        <v>336</v>
      </c>
      <c r="E21" s="166"/>
      <c r="F21" s="166"/>
      <c r="G21" s="167"/>
      <c r="J21" s="168">
        <v>418697.15</v>
      </c>
      <c r="K21" s="169"/>
      <c r="L21" s="170">
        <v>1771907.47</v>
      </c>
      <c r="O21" s="171"/>
    </row>
    <row r="22" spans="4:15" ht="21.75">
      <c r="D22" s="132" t="s">
        <v>337</v>
      </c>
      <c r="E22" s="132"/>
      <c r="F22" s="132"/>
      <c r="G22" s="172"/>
      <c r="J22" s="171">
        <v>0</v>
      </c>
      <c r="K22" s="169"/>
      <c r="L22" s="170">
        <v>1400</v>
      </c>
      <c r="O22" s="171"/>
    </row>
    <row r="23" spans="4:15" ht="21.75">
      <c r="D23" s="132" t="s">
        <v>338</v>
      </c>
      <c r="E23" s="132"/>
      <c r="F23" s="132"/>
      <c r="G23" s="172"/>
      <c r="J23" s="171">
        <v>0</v>
      </c>
      <c r="K23" s="169"/>
      <c r="L23" s="170">
        <v>21482</v>
      </c>
      <c r="O23" s="171"/>
    </row>
    <row r="24" spans="2:3" ht="21.75">
      <c r="B24" s="164">
        <v>22.4</v>
      </c>
      <c r="C24" s="129" t="s">
        <v>339</v>
      </c>
    </row>
    <row r="25" spans="3:14" ht="21.75">
      <c r="C25" s="129" t="s">
        <v>340</v>
      </c>
      <c r="N25" s="16"/>
    </row>
    <row r="26" ht="21.75">
      <c r="B26" s="161" t="s">
        <v>341</v>
      </c>
    </row>
    <row r="27" ht="21.75">
      <c r="B27" s="161" t="s">
        <v>342</v>
      </c>
    </row>
    <row r="28" ht="21.75">
      <c r="B28" s="161" t="s">
        <v>343</v>
      </c>
    </row>
    <row r="29" ht="21.75">
      <c r="B29" s="161" t="s">
        <v>344</v>
      </c>
    </row>
    <row r="30" ht="21.75">
      <c r="B30" s="161" t="s">
        <v>345</v>
      </c>
    </row>
    <row r="31" spans="2:3" ht="21.75">
      <c r="B31" s="164">
        <v>22.5</v>
      </c>
      <c r="C31" s="129" t="s">
        <v>346</v>
      </c>
    </row>
    <row r="32" ht="21.75">
      <c r="C32" s="129" t="s">
        <v>347</v>
      </c>
    </row>
    <row r="33" ht="21.75">
      <c r="B33" s="161" t="s">
        <v>348</v>
      </c>
    </row>
    <row r="34" ht="21.75">
      <c r="B34" s="161" t="s">
        <v>349</v>
      </c>
    </row>
    <row r="35" ht="21.75">
      <c r="C35" s="129" t="s">
        <v>350</v>
      </c>
    </row>
    <row r="36" ht="21.75">
      <c r="B36" s="161" t="s">
        <v>351</v>
      </c>
    </row>
    <row r="37" ht="21.75">
      <c r="C37" s="129" t="s">
        <v>352</v>
      </c>
    </row>
    <row r="38" ht="21.75">
      <c r="B38" s="161" t="s">
        <v>353</v>
      </c>
    </row>
    <row r="41" ht="21.75">
      <c r="N41" s="16" t="s">
        <v>354</v>
      </c>
    </row>
    <row r="42" ht="22.5">
      <c r="A42" s="160" t="s">
        <v>370</v>
      </c>
    </row>
    <row r="44" ht="21.75">
      <c r="C44" s="129" t="s">
        <v>355</v>
      </c>
    </row>
    <row r="45" ht="21.75">
      <c r="B45" s="161" t="s">
        <v>356</v>
      </c>
    </row>
    <row r="46" ht="21.75">
      <c r="B46" s="161" t="s">
        <v>357</v>
      </c>
    </row>
    <row r="47" ht="21.75">
      <c r="B47" s="161" t="s">
        <v>351</v>
      </c>
    </row>
    <row r="48" ht="21.75">
      <c r="C48" s="129" t="s">
        <v>358</v>
      </c>
    </row>
    <row r="49" ht="21.75">
      <c r="B49" s="161" t="s">
        <v>359</v>
      </c>
    </row>
    <row r="50" ht="21.75">
      <c r="B50" s="161" t="s">
        <v>360</v>
      </c>
    </row>
    <row r="52" spans="1:2" ht="22.5">
      <c r="A52" s="73" t="s">
        <v>361</v>
      </c>
      <c r="B52" s="6" t="s">
        <v>362</v>
      </c>
    </row>
    <row r="53" spans="2:3" ht="21.75">
      <c r="B53" s="7"/>
      <c r="C53" s="7" t="s">
        <v>363</v>
      </c>
    </row>
    <row r="54" spans="2:3" ht="21.75">
      <c r="B54" s="7" t="s">
        <v>364</v>
      </c>
      <c r="C54" s="7"/>
    </row>
    <row r="55" spans="2:3" ht="21.75">
      <c r="B55" s="7" t="s">
        <v>365</v>
      </c>
      <c r="C55" s="7"/>
    </row>
    <row r="56" spans="2:3" ht="21.75">
      <c r="B56" s="7"/>
      <c r="C56" s="7"/>
    </row>
    <row r="57" spans="1:14" s="7" customFormat="1" ht="22.5">
      <c r="A57" s="128" t="s">
        <v>366</v>
      </c>
      <c r="B57" s="173" t="s">
        <v>367</v>
      </c>
      <c r="C57" s="174"/>
      <c r="D57" s="174"/>
      <c r="E57" s="174"/>
      <c r="F57" s="2"/>
      <c r="G57" s="2"/>
      <c r="H57" s="2"/>
      <c r="I57" s="2"/>
      <c r="J57" s="2"/>
      <c r="K57" s="2"/>
      <c r="L57" s="2"/>
      <c r="M57" s="2"/>
      <c r="N57" s="2"/>
    </row>
    <row r="58" spans="1:14" s="7" customFormat="1" ht="21.75">
      <c r="A58" s="129"/>
      <c r="B58" s="161"/>
      <c r="C58" s="129" t="s">
        <v>368</v>
      </c>
      <c r="D58" s="129"/>
      <c r="E58" s="129"/>
      <c r="F58" s="2"/>
      <c r="G58" s="2"/>
      <c r="H58" s="2"/>
      <c r="I58" s="2"/>
      <c r="J58" s="2"/>
      <c r="K58" s="2"/>
      <c r="L58" s="2"/>
      <c r="M58" s="2"/>
      <c r="N58" s="2"/>
    </row>
    <row r="59" spans="1:14" s="7" customFormat="1" ht="21.75">
      <c r="A59" s="129"/>
      <c r="B59" s="161"/>
      <c r="C59" s="129"/>
      <c r="D59" s="129"/>
      <c r="E59" s="129"/>
      <c r="F59" s="2"/>
      <c r="G59" s="2"/>
      <c r="H59" s="2"/>
      <c r="I59" s="2"/>
      <c r="J59" s="2"/>
      <c r="K59" s="2"/>
      <c r="L59" s="2"/>
      <c r="M59" s="2"/>
      <c r="N59" s="2"/>
    </row>
    <row r="60" spans="1:14" s="7" customFormat="1" ht="21.75">
      <c r="A60" s="27"/>
      <c r="B60" s="48"/>
      <c r="C60" s="2"/>
      <c r="D60" s="2"/>
      <c r="E60" s="2"/>
      <c r="F60" s="2"/>
      <c r="G60" s="2"/>
      <c r="H60" s="2"/>
      <c r="I60" s="2"/>
      <c r="J60" s="2"/>
      <c r="K60" s="2"/>
      <c r="L60" s="2"/>
      <c r="M60" s="2"/>
      <c r="N60" s="2"/>
    </row>
    <row r="61" s="174" customFormat="1" ht="22.5">
      <c r="B61" s="173"/>
    </row>
    <row r="64" spans="1:5" s="7" customFormat="1" ht="21.75">
      <c r="A64" s="27"/>
      <c r="B64" s="175"/>
      <c r="C64" s="176"/>
      <c r="D64" s="176"/>
      <c r="E64" s="176"/>
    </row>
    <row r="65" spans="1:14" s="7" customFormat="1" ht="21.75">
      <c r="A65" s="27"/>
      <c r="B65" s="175"/>
      <c r="C65" s="176"/>
      <c r="D65" s="176"/>
      <c r="E65" s="176"/>
      <c r="N65" s="16"/>
    </row>
    <row r="66" spans="1:5" s="7" customFormat="1" ht="22.5">
      <c r="A66" s="160"/>
      <c r="B66" s="175"/>
      <c r="C66" s="176"/>
      <c r="D66" s="176"/>
      <c r="E66" s="176"/>
    </row>
    <row r="67" spans="1:5" s="7" customFormat="1" ht="21.75">
      <c r="A67" s="27"/>
      <c r="B67" s="175"/>
      <c r="C67" s="176"/>
      <c r="D67" s="176"/>
      <c r="E67" s="176"/>
    </row>
    <row r="78" ht="21.75">
      <c r="N78" s="16"/>
    </row>
    <row r="82" ht="21.75">
      <c r="N82" s="16" t="s">
        <v>369</v>
      </c>
    </row>
  </sheetData>
  <printOptions/>
  <pageMargins left="0.984251968503937" right="0.3937007874015748" top="0.5905511811023623"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Pitisevi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Siwaporn</dc:creator>
  <cp:keywords/>
  <dc:description/>
  <cp:lastModifiedBy>Somsri</cp:lastModifiedBy>
  <dcterms:created xsi:type="dcterms:W3CDTF">2005-03-01T08:26:02Z</dcterms:created>
  <dcterms:modified xsi:type="dcterms:W3CDTF">2005-03-01T08:26:40Z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