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822" activeTab="0"/>
  </bookViews>
  <sheets>
    <sheet name="งบดุล E" sheetId="1" r:id="rId1"/>
    <sheet name="งบแสดง E รวม" sheetId="2" r:id="rId2"/>
    <sheet name="งบแสดง E เฉพาะ" sheetId="3" r:id="rId3"/>
    <sheet name="งบกระแส E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/>
  <calcPr fullCalcOnLoad="1"/>
</workbook>
</file>

<file path=xl/sharedStrings.xml><?xml version="1.0" encoding="utf-8"?>
<sst xmlns="http://schemas.openxmlformats.org/spreadsheetml/2006/main" count="285" uniqueCount="189">
  <si>
    <t>Note</t>
  </si>
  <si>
    <t>The accompanying notes are an integral part of the financial statements.</t>
  </si>
  <si>
    <t>Share capital</t>
  </si>
  <si>
    <t>Other income</t>
  </si>
  <si>
    <t>Directors' remuneration</t>
  </si>
  <si>
    <t>Net increase (decrease) in cash and cash equivalents</t>
  </si>
  <si>
    <t>share capital</t>
  </si>
  <si>
    <t>Total</t>
  </si>
  <si>
    <t>Registered</t>
  </si>
  <si>
    <t>Others</t>
  </si>
  <si>
    <t>Cash and cash equivalents</t>
  </si>
  <si>
    <t>Trade accounts receivable - net</t>
  </si>
  <si>
    <t>Inventories - net</t>
  </si>
  <si>
    <t>Other current assets</t>
  </si>
  <si>
    <t>Input tax refundable</t>
  </si>
  <si>
    <t>Property, plant and equipment - net</t>
  </si>
  <si>
    <t>Goodwill</t>
  </si>
  <si>
    <t>TONGKAH HARBOUR PUBLIC COMPANY LIMITED AND ITS SUBSIDIARIES</t>
  </si>
  <si>
    <t>Current investment - fixed deposits</t>
  </si>
  <si>
    <t>Bank overdrafts</t>
  </si>
  <si>
    <t>Trade account payable - related party</t>
  </si>
  <si>
    <t>Trade account payable - others</t>
  </si>
  <si>
    <t>Other current liabilities</t>
  </si>
  <si>
    <t>Accrued expenses</t>
  </si>
  <si>
    <t>Equity attributable to the Company's shareholders</t>
  </si>
  <si>
    <t>Sales</t>
  </si>
  <si>
    <t>Tin ore sales</t>
  </si>
  <si>
    <t>Andesite sales</t>
  </si>
  <si>
    <t>Interest income</t>
  </si>
  <si>
    <t>Cost of sales</t>
  </si>
  <si>
    <t>Cost of tin ore sales</t>
  </si>
  <si>
    <t>Cost of andesite sales</t>
  </si>
  <si>
    <t>Selling and administrative expenses</t>
  </si>
  <si>
    <t>Trade accounts receivable</t>
  </si>
  <si>
    <t>Inventories</t>
  </si>
  <si>
    <t>Trade accounts payable - others</t>
  </si>
  <si>
    <t>Interest expenses</t>
  </si>
  <si>
    <t>-</t>
  </si>
  <si>
    <t>Consolidated</t>
  </si>
  <si>
    <t>The Company Only</t>
  </si>
  <si>
    <t>Investments accounted for under equity method</t>
  </si>
  <si>
    <t>Liabilities and shareholders' equity</t>
  </si>
  <si>
    <t>Current liabilities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</si>
  <si>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</si>
  <si>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</si>
  <si>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</si>
  <si>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</si>
  <si>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</si>
  <si>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</si>
  <si>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Current portion of hire purchase creditors</t>
  </si>
  <si>
    <t>Total current liabilities</t>
  </si>
  <si>
    <t>Non-current liabilities</t>
  </si>
  <si>
    <t>Provision for loss from investments accounted for under equity method</t>
  </si>
  <si>
    <t>Total non-current liabilities</t>
  </si>
  <si>
    <t>Total liabilities</t>
  </si>
  <si>
    <t>Shareholders' equity</t>
  </si>
  <si>
    <t>Issued and fully paid-up</t>
  </si>
  <si>
    <t>Minority interests - equity attributable to minority shareholders of subsidiaries</t>
  </si>
  <si>
    <t>Total shareholders' equity</t>
  </si>
  <si>
    <t>Total liabilities and shareholders' equity</t>
  </si>
  <si>
    <t>Revenues</t>
  </si>
  <si>
    <t>Total revenues</t>
  </si>
  <si>
    <t>Expenses</t>
  </si>
  <si>
    <t>Share of loss from investments accounted for under equity method</t>
  </si>
  <si>
    <t>Total expenses</t>
  </si>
  <si>
    <t>Loss before interest expenses</t>
  </si>
  <si>
    <t>Loss before minority interest</t>
  </si>
  <si>
    <t>Current portion of long-term loans</t>
  </si>
  <si>
    <t>Hire purchase creditors - net</t>
  </si>
  <si>
    <t>Retained earnings (deficit)</t>
  </si>
  <si>
    <t>Depreciation</t>
  </si>
  <si>
    <t>Amortization - investment in andesite mining</t>
  </si>
  <si>
    <t>Amortization of excess of net book value</t>
  </si>
  <si>
    <t>Proceed from disposals of fixed assets</t>
  </si>
  <si>
    <t>Increase (decrease) in bank overdrafts</t>
  </si>
  <si>
    <t>Increase (decrease) in long-term loans</t>
  </si>
  <si>
    <t>Increase (decrease) in hire purchase creditors</t>
  </si>
  <si>
    <t>over cost of investments accounted for under equity method</t>
  </si>
  <si>
    <t>Unappropriated</t>
  </si>
  <si>
    <t>investments accounted for under equity method</t>
  </si>
  <si>
    <t xml:space="preserve">Amortization of excess of net book value over cost of </t>
  </si>
  <si>
    <t>Minority interest in (earnings) loss of subsidiaries</t>
  </si>
  <si>
    <t>Cash flows from operating activities</t>
  </si>
  <si>
    <t>Share of (earnings) loss of from investments accounted</t>
  </si>
  <si>
    <t>for under equity method</t>
  </si>
  <si>
    <t>Minority interest in earnings (loss) of subsidiaries</t>
  </si>
  <si>
    <t>(Increase) decrease in operating assets:-</t>
  </si>
  <si>
    <t>Increase (decrease) in operating liabilities:-</t>
  </si>
  <si>
    <t>Cash flows from investing activities</t>
  </si>
  <si>
    <t>Cash flows from financing activities</t>
  </si>
  <si>
    <t>Proceed from the share capital increased</t>
  </si>
  <si>
    <t>paid-up</t>
  </si>
  <si>
    <t>Issued and</t>
  </si>
  <si>
    <t>Ordinary shares issued and paid-up</t>
  </si>
  <si>
    <t>(Unit : Thousand Baht)</t>
  </si>
  <si>
    <t>(Restated)</t>
  </si>
  <si>
    <t>Short-term loans to related parties</t>
  </si>
  <si>
    <t>Short-term advances to related parties</t>
  </si>
  <si>
    <t>Cash advance - general</t>
  </si>
  <si>
    <t>Total other current assets</t>
  </si>
  <si>
    <t>Short-term loans from related parties</t>
  </si>
  <si>
    <t>Other payable - related parties</t>
  </si>
  <si>
    <t>Long-term loans - net</t>
  </si>
  <si>
    <t>(used in) operating activities :-</t>
  </si>
  <si>
    <t>Other non-current assets</t>
  </si>
  <si>
    <t>Trade accounts payable - related party</t>
  </si>
  <si>
    <t>Short-term advances from related parties</t>
  </si>
  <si>
    <t>(Increase) decrease in long-term loans to related parties</t>
  </si>
  <si>
    <t>Increase (decrease) in loans from financial institution</t>
  </si>
  <si>
    <t>Increase (decrease) in short-term loans from related parties</t>
  </si>
  <si>
    <t>Income tax</t>
  </si>
  <si>
    <t>(Increase) decrease in short-term loans to related parties</t>
  </si>
  <si>
    <t>Increase (decrease) in long-term loans from related parties</t>
  </si>
  <si>
    <t>Cash and cash equivalents at beginning of year</t>
  </si>
  <si>
    <t>Cash and cash equivalents at end of year</t>
  </si>
  <si>
    <t>Cash paid during the year for</t>
  </si>
  <si>
    <t>Long-term loans to related parties</t>
  </si>
  <si>
    <t>13</t>
  </si>
  <si>
    <t>7</t>
  </si>
  <si>
    <t>8</t>
  </si>
  <si>
    <t>Other receivable - related parties</t>
  </si>
  <si>
    <t>Other receivable -  related parties</t>
  </si>
  <si>
    <t>Long-term investments</t>
  </si>
  <si>
    <t>Weighted average numbers of ordinary share (Thousand shares)</t>
  </si>
  <si>
    <t>Revaluation</t>
  </si>
  <si>
    <t>Loss from diminution in value of inventories</t>
  </si>
  <si>
    <t>Other payable - purchase of office building and land</t>
  </si>
  <si>
    <t>Long-term loans from related party</t>
  </si>
  <si>
    <t>Revaluation surplus (decrease) on land</t>
  </si>
  <si>
    <t>on land</t>
  </si>
  <si>
    <t>Long-term investment in other projects</t>
  </si>
  <si>
    <t>Tin mining</t>
  </si>
  <si>
    <t>Andesite mining</t>
  </si>
  <si>
    <t>Gold mining</t>
  </si>
  <si>
    <t>Phuket project</t>
  </si>
  <si>
    <t>Le Metro Condominium project</t>
  </si>
  <si>
    <t>Share</t>
  </si>
  <si>
    <t>(Increase) decrease in investments in andesite mining</t>
  </si>
  <si>
    <t>(Increase) decrease in investment in gold mining</t>
  </si>
  <si>
    <t>(Increase) decrease in investments in Phuket project</t>
  </si>
  <si>
    <t>(Increase) decrease in Le Metro Condominium project</t>
  </si>
  <si>
    <t>(Increase) decrease in investments accounted for under equity method</t>
  </si>
  <si>
    <t>11</t>
  </si>
  <si>
    <t>12</t>
  </si>
  <si>
    <t>14</t>
  </si>
  <si>
    <t>15</t>
  </si>
  <si>
    <t>16</t>
  </si>
  <si>
    <t>(Increase) decrease in property, plant and equipment</t>
  </si>
  <si>
    <t>surplus</t>
  </si>
  <si>
    <t>(decrease)</t>
  </si>
  <si>
    <t>Minority</t>
  </si>
  <si>
    <t>interest</t>
  </si>
  <si>
    <t>Amortization - investment in tin mining</t>
  </si>
  <si>
    <t>Share premium - net</t>
  </si>
  <si>
    <t>premium - net</t>
  </si>
  <si>
    <t>BALANCE SHEETS</t>
  </si>
  <si>
    <t>AS AT 31st DECEMBER, 2005 AND 2004</t>
  </si>
  <si>
    <t>STATEMENTS OF EARNINGS</t>
  </si>
  <si>
    <t>FOR THE YEARS ENDED 31st DECEMBER, 2005 AND 2004</t>
  </si>
  <si>
    <t>STATEMENTS OF CASH FLOW</t>
  </si>
  <si>
    <t>Supplemental cash flow information :-</t>
  </si>
  <si>
    <t>Balance as at beginning of period 2004</t>
  </si>
  <si>
    <t>Balance as at end of period 2004</t>
  </si>
  <si>
    <t>Balance as at end of period 2005</t>
  </si>
  <si>
    <t>Net earnings (loss)</t>
  </si>
  <si>
    <t>STATEMENTS OF CHANGE IN SHAREHOLDERS' EQUITY</t>
  </si>
  <si>
    <t>Retained</t>
  </si>
  <si>
    <t>earnings (deficit)</t>
  </si>
  <si>
    <t>_____________________________________________ DIRECTOR</t>
  </si>
  <si>
    <t>Adjustment to reconcile net earnings (loss) to net cash provided by</t>
  </si>
  <si>
    <t>Goodwill amortization</t>
  </si>
  <si>
    <t>Net  cash provided by (used) from operating activities</t>
  </si>
  <si>
    <t>Goodwill from purchase of shares</t>
  </si>
  <si>
    <t>Adjust minority interest from investment accounted for under equity method</t>
  </si>
  <si>
    <t>Net cash provided by (used) from investing activities</t>
  </si>
  <si>
    <t>Net cash provided by (used) from financing activities</t>
  </si>
  <si>
    <t>9</t>
  </si>
  <si>
    <t>10.1</t>
  </si>
  <si>
    <t>24</t>
  </si>
  <si>
    <t>756,939,463 ordinary shares of Baht 1 each</t>
  </si>
  <si>
    <t>(2004 : 605,551,570 ordinary shares of Baht 1 each)</t>
  </si>
  <si>
    <t>Provision for environmental restoration expenses</t>
  </si>
  <si>
    <t>BALANCE SHEETS (Continued)</t>
  </si>
  <si>
    <t>Adjust minority interest from investment accounted</t>
  </si>
  <si>
    <t>STATEMENTS OF CASH FLOW (Continued)</t>
  </si>
  <si>
    <t>3, 22</t>
  </si>
  <si>
    <t>22, 23</t>
  </si>
  <si>
    <t>Share of loss before purchase of shares - Sea Minerals Limited</t>
  </si>
  <si>
    <t>Basic earnings (loss) per share (Baht per share)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</si>
</sst>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\t#,##0_);\(\t#,##0\)"/>
    <numFmt numFmtId="179" formatCode="\t#,##0_);[Red]\(\t#,##0\)"/>
    <numFmt numFmtId="180" formatCode="_(&quot;฿&quot;* \t#,##0_);_(&quot;฿&quot;* \(\t#,##0\);_(&quot;฿&quot;* &quot;-&quot;_);_(@_)"/>
    <numFmt numFmtId="181" formatCode="d\ \ด\ด\ด\ด\ &quot;พ.ศ.&quot;\ \b\b\b\b"/>
    <numFmt numFmtId="182" formatCode="\ว\ \ด\ด\ด\ด\ &quot;ค.ศ.&quot;\ \ค\ค\ค\ค"/>
    <numFmt numFmtId="183" formatCode="&quot;วันที่&quot;\ \ว\ \ด\ด\ด\ด\ \ป\ป\ป\ป"/>
    <numFmt numFmtId="184" formatCode="d\ \ด\ด\ด\ \b\b"/>
    <numFmt numFmtId="185" formatCode="\ว\ \ด\ด\ด\ \ป\ป"/>
    <numFmt numFmtId="186" formatCode="\ช\.\น\น\ &quot;น.&quot;"/>
    <numFmt numFmtId="187" formatCode="\t0.00E+00"/>
    <numFmt numFmtId="188" formatCode="&quot;฿&quot;\t#,##0_);\(&quot;฿&quot;\t#,##0\)"/>
    <numFmt numFmtId="189" formatCode="&quot;฿&quot;\t#,##0_);[Red]\(&quot;฿&quot;\t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#,##0.0_);[Red]\(#,##0.0\)"/>
    <numFmt numFmtId="197" formatCode="#,##0.000_);[Red]\(#,##0.000\)"/>
    <numFmt numFmtId="198" formatCode="#,##0.000_);\(#,##0.000\)"/>
    <numFmt numFmtId="199" formatCode="#,##0.0000_);\(#,##0.0000\)"/>
    <numFmt numFmtId="200" formatCode="#,##0.00000_);\(#,##0.00000\)"/>
    <numFmt numFmtId="201" formatCode="_(* #,##0.00000_);_(* \(#,##0.00000\);_(* &quot;-&quot;??_);_(@_)"/>
    <numFmt numFmtId="202" formatCode="0.000"/>
    <numFmt numFmtId="203" formatCode="\-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_(* #,##0.0000000000_);_(* \(#,##0.0000000000\);_(* &quot;-&quot;??_);_(@_)"/>
  </numFmts>
  <fonts count="1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u val="single"/>
      <sz val="12"/>
      <name val="AngsanaUPC"/>
      <family val="1"/>
    </font>
    <font>
      <i/>
      <sz val="12"/>
      <name val="AngsanaUPC"/>
      <family val="1"/>
    </font>
    <font>
      <sz val="13"/>
      <name val="AngsanaUPC"/>
      <family val="1"/>
    </font>
    <font>
      <u val="single"/>
      <sz val="13"/>
      <name val="AngsanaUPC"/>
      <family val="1"/>
    </font>
    <font>
      <i/>
      <sz val="13"/>
      <name val="AngsanaUPC"/>
      <family val="1"/>
    </font>
    <font>
      <sz val="12"/>
      <color indexed="8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b/>
      <sz val="13"/>
      <name val="AngsanaUPC"/>
      <family val="1"/>
    </font>
    <font>
      <b/>
      <sz val="13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37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7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40" fontId="7" fillId="0" borderId="0" xfId="0" applyNumberFormat="1" applyFon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37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91" fontId="7" fillId="0" borderId="0" xfId="15" applyNumberFormat="1" applyFont="1" applyAlignment="1">
      <alignment/>
    </xf>
    <xf numFmtId="38" fontId="4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7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8" fontId="7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191" fontId="7" fillId="0" borderId="2" xfId="15" applyNumberFormat="1" applyFont="1" applyBorder="1" applyAlignment="1">
      <alignment vertical="center"/>
    </xf>
    <xf numFmtId="191" fontId="7" fillId="0" borderId="3" xfId="15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7" fillId="0" borderId="0" xfId="21" applyNumberFormat="1" applyFont="1" applyBorder="1" applyAlignment="1">
      <alignment horizontal="center" vertical="center"/>
      <protection/>
    </xf>
    <xf numFmtId="38" fontId="7" fillId="0" borderId="1" xfId="21" applyNumberFormat="1" applyFont="1" applyBorder="1" applyAlignment="1">
      <alignment horizontal="center" vertical="center"/>
      <protection/>
    </xf>
    <xf numFmtId="38" fontId="7" fillId="0" borderId="0" xfId="0" applyNumberFormat="1" applyFont="1" applyAlignment="1">
      <alignment horizontal="left" vertical="center"/>
    </xf>
    <xf numFmtId="0" fontId="7" fillId="0" borderId="0" xfId="21" applyFont="1" applyAlignment="1">
      <alignment vertical="center"/>
      <protection/>
    </xf>
    <xf numFmtId="191" fontId="4" fillId="0" borderId="0" xfId="15" applyNumberFormat="1" applyFont="1" applyAlignment="1">
      <alignment/>
    </xf>
    <xf numFmtId="191" fontId="4" fillId="0" borderId="0" xfId="15" applyNumberFormat="1" applyFont="1" applyAlignment="1">
      <alignment/>
    </xf>
    <xf numFmtId="191" fontId="4" fillId="0" borderId="0" xfId="15" applyNumberFormat="1" applyFont="1" applyAlignment="1">
      <alignment horizontal="right"/>
    </xf>
    <xf numFmtId="191" fontId="4" fillId="0" borderId="0" xfId="15" applyNumberFormat="1" applyFont="1" applyAlignment="1">
      <alignment horizontal="center"/>
    </xf>
    <xf numFmtId="191" fontId="4" fillId="0" borderId="4" xfId="15" applyNumberFormat="1" applyFont="1" applyBorder="1" applyAlignment="1">
      <alignment/>
    </xf>
    <xf numFmtId="191" fontId="4" fillId="0" borderId="5" xfId="15" applyNumberFormat="1" applyFont="1" applyBorder="1" applyAlignment="1">
      <alignment/>
    </xf>
    <xf numFmtId="191" fontId="4" fillId="0" borderId="6" xfId="15" applyNumberFormat="1" applyFont="1" applyBorder="1" applyAlignment="1">
      <alignment/>
    </xf>
    <xf numFmtId="191" fontId="4" fillId="0" borderId="7" xfId="15" applyNumberFormat="1" applyFont="1" applyBorder="1" applyAlignment="1">
      <alignment/>
    </xf>
    <xf numFmtId="191" fontId="4" fillId="0" borderId="0" xfId="15" applyNumberFormat="1" applyFont="1" applyAlignment="1">
      <alignment vertical="center"/>
    </xf>
    <xf numFmtId="191" fontId="4" fillId="0" borderId="8" xfId="15" applyNumberFormat="1" applyFont="1" applyBorder="1" applyAlignment="1">
      <alignment/>
    </xf>
    <xf numFmtId="191" fontId="7" fillId="0" borderId="0" xfId="15" applyNumberFormat="1" applyFont="1" applyAlignment="1">
      <alignment vertical="center"/>
    </xf>
    <xf numFmtId="191" fontId="7" fillId="0" borderId="0" xfId="15" applyNumberFormat="1" applyFont="1" applyAlignment="1">
      <alignment horizontal="centerContinuous" vertical="center"/>
    </xf>
    <xf numFmtId="191" fontId="4" fillId="0" borderId="1" xfId="15" applyNumberFormat="1" applyFont="1" applyBorder="1" applyAlignment="1">
      <alignment/>
    </xf>
    <xf numFmtId="191" fontId="4" fillId="0" borderId="1" xfId="15" applyNumberFormat="1" applyFont="1" applyBorder="1" applyAlignment="1">
      <alignment horizontal="center"/>
    </xf>
    <xf numFmtId="191" fontId="4" fillId="0" borderId="3" xfId="15" applyNumberFormat="1" applyFont="1" applyBorder="1" applyAlignment="1">
      <alignment/>
    </xf>
    <xf numFmtId="191" fontId="4" fillId="0" borderId="0" xfId="15" applyNumberFormat="1" applyFont="1" applyBorder="1" applyAlignment="1">
      <alignment/>
    </xf>
    <xf numFmtId="43" fontId="4" fillId="0" borderId="8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191" fontId="7" fillId="0" borderId="0" xfId="15" applyNumberFormat="1" applyFont="1" applyAlignment="1">
      <alignment horizontal="center"/>
    </xf>
    <xf numFmtId="191" fontId="7" fillId="0" borderId="2" xfId="15" applyNumberFormat="1" applyFont="1" applyBorder="1" applyAlignment="1">
      <alignment/>
    </xf>
    <xf numFmtId="191" fontId="7" fillId="0" borderId="0" xfId="15" applyNumberFormat="1" applyFont="1" applyBorder="1" applyAlignment="1">
      <alignment/>
    </xf>
    <xf numFmtId="191" fontId="7" fillId="0" borderId="0" xfId="15" applyNumberFormat="1" applyFont="1" applyAlignment="1">
      <alignment horizontal="right"/>
    </xf>
    <xf numFmtId="191" fontId="7" fillId="0" borderId="3" xfId="15" applyNumberFormat="1" applyFont="1" applyBorder="1" applyAlignment="1">
      <alignment/>
    </xf>
    <xf numFmtId="191" fontId="7" fillId="0" borderId="0" xfId="15" applyNumberFormat="1" applyFont="1" applyAlignment="1">
      <alignment horizontal="right" vertical="center"/>
    </xf>
    <xf numFmtId="191" fontId="7" fillId="0" borderId="0" xfId="15" applyNumberFormat="1" applyFont="1" applyAlignment="1">
      <alignment horizontal="center" vertical="center"/>
    </xf>
    <xf numFmtId="191" fontId="7" fillId="0" borderId="0" xfId="15" applyNumberFormat="1" applyFont="1" applyBorder="1" applyAlignment="1">
      <alignment vertical="center"/>
    </xf>
    <xf numFmtId="191" fontId="7" fillId="0" borderId="0" xfId="15" applyNumberFormat="1" applyFont="1" applyBorder="1" applyAlignment="1">
      <alignment horizontal="center" vertical="center"/>
    </xf>
    <xf numFmtId="191" fontId="4" fillId="0" borderId="9" xfId="15" applyNumberFormat="1" applyFont="1" applyBorder="1" applyAlignment="1">
      <alignment horizontal="right"/>
    </xf>
    <xf numFmtId="191" fontId="4" fillId="0" borderId="9" xfId="15" applyNumberFormat="1" applyFont="1" applyBorder="1" applyAlignment="1">
      <alignment/>
    </xf>
    <xf numFmtId="191" fontId="4" fillId="0" borderId="0" xfId="15" applyNumberFormat="1" applyFont="1" applyAlignment="1">
      <alignment horizontal="centerContinuous" vertical="center"/>
    </xf>
    <xf numFmtId="191" fontId="4" fillId="0" borderId="0" xfId="15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7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-3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="120" zoomScaleNormal="120" workbookViewId="0" topLeftCell="A5">
      <selection activeCell="B5" sqref="B5"/>
    </sheetView>
  </sheetViews>
  <sheetFormatPr defaultColWidth="9.33203125" defaultRowHeight="18.75" customHeight="1"/>
  <cols>
    <col min="1" max="4" width="2.83203125" style="7" customWidth="1"/>
    <col min="5" max="5" width="10.33203125" style="7" customWidth="1"/>
    <col min="6" max="6" width="32.5" style="7" customWidth="1"/>
    <col min="7" max="7" width="6" style="7" customWidth="1"/>
    <col min="8" max="8" width="2.83203125" style="7" customWidth="1"/>
    <col min="9" max="9" width="8.83203125" style="7" customWidth="1"/>
    <col min="10" max="10" width="2.83203125" style="7" customWidth="1"/>
    <col min="11" max="11" width="8.83203125" style="7" customWidth="1"/>
    <col min="12" max="12" width="2.83203125" style="6" customWidth="1"/>
    <col min="13" max="13" width="8.83203125" style="9" customWidth="1"/>
    <col min="14" max="14" width="2.83203125" style="9" customWidth="1"/>
    <col min="15" max="15" width="8.83203125" style="9" customWidth="1"/>
    <col min="16" max="16" width="1.83203125" style="7" customWidth="1"/>
    <col min="17" max="16384" width="9.33203125" style="7" customWidth="1"/>
  </cols>
  <sheetData>
    <row r="1" spans="1:15" ht="18" customHeight="1">
      <c r="A1" s="56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8" customHeight="1">
      <c r="A2" s="56" t="s">
        <v>155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</row>
    <row r="3" spans="1:15" ht="18" customHeight="1">
      <c r="A3" s="56" t="s">
        <v>156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</row>
    <row r="5" spans="1:1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42" t="s">
        <v>94</v>
      </c>
    </row>
    <row r="6" spans="1:15" ht="18" customHeight="1">
      <c r="A6" s="1"/>
      <c r="B6" s="1"/>
      <c r="C6" s="1"/>
      <c r="D6" s="1"/>
      <c r="E6" s="1"/>
      <c r="F6" s="1"/>
      <c r="H6" s="1"/>
      <c r="I6" s="98" t="s">
        <v>38</v>
      </c>
      <c r="J6" s="98"/>
      <c r="K6" s="98"/>
      <c r="L6" s="1"/>
      <c r="M6" s="99" t="s">
        <v>39</v>
      </c>
      <c r="N6" s="99"/>
      <c r="O6" s="99"/>
    </row>
    <row r="7" spans="1:15" ht="18" customHeight="1">
      <c r="A7" s="1"/>
      <c r="B7" s="1"/>
      <c r="C7" s="1"/>
      <c r="D7" s="1"/>
      <c r="E7" s="1"/>
      <c r="F7" s="1"/>
      <c r="G7" s="4" t="s">
        <v>0</v>
      </c>
      <c r="H7" s="1"/>
      <c r="I7" s="43">
        <v>2005</v>
      </c>
      <c r="J7" s="24"/>
      <c r="K7" s="43">
        <v>2004</v>
      </c>
      <c r="L7" s="26"/>
      <c r="M7" s="43">
        <v>2005</v>
      </c>
      <c r="N7" s="25"/>
      <c r="O7" s="43">
        <v>2004</v>
      </c>
    </row>
    <row r="8" spans="1:15" ht="18" customHeight="1">
      <c r="A8" s="57" t="s">
        <v>43</v>
      </c>
      <c r="B8" s="37"/>
      <c r="D8" s="3"/>
      <c r="E8" s="3"/>
      <c r="F8" s="3"/>
      <c r="G8" s="20"/>
      <c r="H8" s="20"/>
      <c r="I8" s="67"/>
      <c r="J8" s="67"/>
      <c r="K8" s="67"/>
      <c r="L8" s="67"/>
      <c r="M8" s="67"/>
      <c r="N8" s="67"/>
      <c r="O8" s="67"/>
    </row>
    <row r="9" spans="1:15" ht="18" customHeight="1">
      <c r="A9" s="57" t="s">
        <v>44</v>
      </c>
      <c r="B9" s="37"/>
      <c r="C9" s="37"/>
      <c r="D9" s="3"/>
      <c r="E9" s="3"/>
      <c r="F9" s="3"/>
      <c r="G9" s="20"/>
      <c r="H9" s="20"/>
      <c r="I9" s="67"/>
      <c r="J9" s="67"/>
      <c r="K9" s="67"/>
      <c r="L9" s="67"/>
      <c r="M9" s="67"/>
      <c r="N9" s="67"/>
      <c r="O9" s="67"/>
    </row>
    <row r="10" spans="1:15" ht="18" customHeight="1">
      <c r="A10" s="3" t="s">
        <v>10</v>
      </c>
      <c r="B10" s="3"/>
      <c r="C10" s="3"/>
      <c r="D10" s="3"/>
      <c r="F10" s="3"/>
      <c r="G10" s="47" t="s">
        <v>119</v>
      </c>
      <c r="H10" s="20"/>
      <c r="I10" s="67">
        <v>31836</v>
      </c>
      <c r="J10" s="67"/>
      <c r="K10" s="67">
        <v>142354</v>
      </c>
      <c r="L10" s="67"/>
      <c r="M10" s="67">
        <v>222</v>
      </c>
      <c r="N10" s="67"/>
      <c r="O10" s="67">
        <v>13277</v>
      </c>
    </row>
    <row r="11" spans="1:15" ht="18" customHeight="1">
      <c r="A11" s="3" t="s">
        <v>18</v>
      </c>
      <c r="B11" s="3"/>
      <c r="C11" s="3"/>
      <c r="D11" s="3"/>
      <c r="F11" s="3"/>
      <c r="G11" s="47"/>
      <c r="H11" s="20"/>
      <c r="I11" s="67">
        <v>602</v>
      </c>
      <c r="J11" s="67"/>
      <c r="K11" s="67">
        <v>2</v>
      </c>
      <c r="L11" s="67"/>
      <c r="M11" s="69">
        <v>1</v>
      </c>
      <c r="N11" s="67"/>
      <c r="O11" s="69">
        <v>1</v>
      </c>
    </row>
    <row r="12" spans="1:15" ht="18" customHeight="1">
      <c r="A12" s="3" t="s">
        <v>11</v>
      </c>
      <c r="B12" s="3"/>
      <c r="C12" s="3"/>
      <c r="D12" s="3"/>
      <c r="F12" s="3"/>
      <c r="G12" s="47" t="s">
        <v>176</v>
      </c>
      <c r="H12" s="20"/>
      <c r="I12" s="67">
        <v>6242</v>
      </c>
      <c r="J12" s="67"/>
      <c r="K12" s="67">
        <v>3159</v>
      </c>
      <c r="L12" s="67"/>
      <c r="M12" s="67">
        <v>6242</v>
      </c>
      <c r="N12" s="67"/>
      <c r="O12" s="67">
        <v>3159</v>
      </c>
    </row>
    <row r="13" spans="1:15" ht="18" customHeight="1">
      <c r="A13" s="3" t="s">
        <v>97</v>
      </c>
      <c r="B13" s="3"/>
      <c r="C13" s="3"/>
      <c r="D13" s="3"/>
      <c r="F13" s="3"/>
      <c r="G13" s="47" t="s">
        <v>118</v>
      </c>
      <c r="H13" s="20"/>
      <c r="I13" s="67">
        <v>3347</v>
      </c>
      <c r="J13" s="67"/>
      <c r="K13" s="67">
        <v>4638</v>
      </c>
      <c r="L13" s="67"/>
      <c r="M13" s="67">
        <v>2005</v>
      </c>
      <c r="N13" s="67"/>
      <c r="O13" s="67">
        <v>1383</v>
      </c>
    </row>
    <row r="14" spans="1:15" ht="18" customHeight="1">
      <c r="A14" s="3" t="s">
        <v>96</v>
      </c>
      <c r="B14" s="3"/>
      <c r="C14" s="3"/>
      <c r="D14" s="3"/>
      <c r="F14" s="3"/>
      <c r="G14" s="47" t="s">
        <v>118</v>
      </c>
      <c r="H14" s="20"/>
      <c r="I14" s="70">
        <v>0</v>
      </c>
      <c r="J14" s="67"/>
      <c r="K14" s="70">
        <v>0</v>
      </c>
      <c r="L14" s="67"/>
      <c r="M14" s="67">
        <v>82893</v>
      </c>
      <c r="N14" s="67"/>
      <c r="O14" s="67">
        <v>66970</v>
      </c>
    </row>
    <row r="15" spans="1:15" ht="18" customHeight="1">
      <c r="A15" s="3" t="s">
        <v>12</v>
      </c>
      <c r="B15" s="3"/>
      <c r="C15" s="3"/>
      <c r="D15" s="3"/>
      <c r="F15" s="3"/>
      <c r="G15" s="47"/>
      <c r="H15" s="20"/>
      <c r="I15" s="67">
        <v>10484</v>
      </c>
      <c r="J15" s="67"/>
      <c r="K15" s="67">
        <v>12853</v>
      </c>
      <c r="L15" s="67"/>
      <c r="M15" s="67">
        <v>9880</v>
      </c>
      <c r="N15" s="67"/>
      <c r="O15" s="67">
        <v>11704</v>
      </c>
    </row>
    <row r="16" spans="1:15" ht="18" customHeight="1">
      <c r="A16" s="3" t="s">
        <v>13</v>
      </c>
      <c r="B16" s="3"/>
      <c r="C16" s="3"/>
      <c r="D16" s="3"/>
      <c r="F16" s="3"/>
      <c r="G16" s="47"/>
      <c r="H16" s="20"/>
      <c r="I16" s="67"/>
      <c r="J16" s="67"/>
      <c r="K16" s="67"/>
      <c r="L16" s="67"/>
      <c r="M16" s="67"/>
      <c r="N16" s="67"/>
      <c r="O16" s="67"/>
    </row>
    <row r="17" spans="1:15" ht="18" customHeight="1">
      <c r="A17" s="3"/>
      <c r="B17" s="3" t="s">
        <v>98</v>
      </c>
      <c r="C17" s="3"/>
      <c r="D17" s="3"/>
      <c r="F17" s="3"/>
      <c r="G17" s="47"/>
      <c r="H17" s="20"/>
      <c r="I17" s="71">
        <v>1171</v>
      </c>
      <c r="J17" s="67"/>
      <c r="K17" s="71">
        <v>1080</v>
      </c>
      <c r="L17" s="67"/>
      <c r="M17" s="71">
        <v>1063</v>
      </c>
      <c r="N17" s="67"/>
      <c r="O17" s="71">
        <v>825</v>
      </c>
    </row>
    <row r="18" spans="1:15" ht="18" customHeight="1">
      <c r="A18" s="3"/>
      <c r="B18" s="3" t="s">
        <v>14</v>
      </c>
      <c r="C18" s="3"/>
      <c r="D18" s="3"/>
      <c r="F18" s="3"/>
      <c r="G18" s="47"/>
      <c r="H18" s="20"/>
      <c r="I18" s="72">
        <v>10248</v>
      </c>
      <c r="J18" s="67"/>
      <c r="K18" s="72">
        <v>4216</v>
      </c>
      <c r="L18" s="67"/>
      <c r="M18" s="72">
        <v>2690</v>
      </c>
      <c r="N18" s="67"/>
      <c r="O18" s="72">
        <v>2674</v>
      </c>
    </row>
    <row r="19" spans="1:15" ht="18" customHeight="1">
      <c r="A19" s="3"/>
      <c r="B19" s="3" t="s">
        <v>9</v>
      </c>
      <c r="C19" s="3"/>
      <c r="D19" s="3"/>
      <c r="F19" s="3"/>
      <c r="G19" s="47"/>
      <c r="H19" s="20"/>
      <c r="I19" s="73">
        <v>6166</v>
      </c>
      <c r="J19" s="67"/>
      <c r="K19" s="73">
        <v>4691</v>
      </c>
      <c r="L19" s="67"/>
      <c r="M19" s="73">
        <v>2590</v>
      </c>
      <c r="N19" s="67"/>
      <c r="O19" s="73">
        <v>2211</v>
      </c>
    </row>
    <row r="20" spans="2:15" ht="18" customHeight="1">
      <c r="B20" s="3"/>
      <c r="C20" s="3" t="s">
        <v>99</v>
      </c>
      <c r="D20" s="3"/>
      <c r="F20" s="3"/>
      <c r="G20" s="47"/>
      <c r="H20" s="20"/>
      <c r="I20" s="67">
        <f>SUM(I17:I19)</f>
        <v>17585</v>
      </c>
      <c r="J20" s="67"/>
      <c r="K20" s="67">
        <f>SUM(K17:K19)</f>
        <v>9987</v>
      </c>
      <c r="L20" s="67"/>
      <c r="M20" s="67">
        <f>SUM(M17:M19)</f>
        <v>6343</v>
      </c>
      <c r="N20" s="67"/>
      <c r="O20" s="67">
        <f>SUM(O17:O19)</f>
        <v>5710</v>
      </c>
    </row>
    <row r="21" spans="1:15" ht="18" customHeight="1">
      <c r="A21" s="57" t="s">
        <v>45</v>
      </c>
      <c r="B21" s="3"/>
      <c r="C21" s="3"/>
      <c r="D21" s="3"/>
      <c r="E21" s="3"/>
      <c r="F21" s="3"/>
      <c r="G21" s="47"/>
      <c r="H21" s="20"/>
      <c r="I21" s="74">
        <f>SUM(I10:I15)+I20</f>
        <v>70096</v>
      </c>
      <c r="J21" s="67"/>
      <c r="K21" s="74">
        <f>SUM(K10:K15)+K20</f>
        <v>172993</v>
      </c>
      <c r="L21" s="67"/>
      <c r="M21" s="74">
        <f>SUM(M10:M15)+M20</f>
        <v>107586</v>
      </c>
      <c r="N21" s="67"/>
      <c r="O21" s="74">
        <f>SUM(O10:O15)+O20</f>
        <v>102204</v>
      </c>
    </row>
    <row r="22" spans="1:15" ht="18" customHeight="1">
      <c r="A22" s="57" t="s">
        <v>46</v>
      </c>
      <c r="B22" s="3"/>
      <c r="C22" s="3"/>
      <c r="D22" s="3"/>
      <c r="E22" s="3"/>
      <c r="F22" s="3"/>
      <c r="G22" s="47"/>
      <c r="H22" s="20"/>
      <c r="I22" s="67"/>
      <c r="J22" s="67"/>
      <c r="K22" s="67"/>
      <c r="L22" s="67"/>
      <c r="M22" s="67"/>
      <c r="N22" s="67"/>
      <c r="O22" s="67"/>
    </row>
    <row r="23" spans="1:15" ht="18" customHeight="1">
      <c r="A23" s="3" t="s">
        <v>122</v>
      </c>
      <c r="B23" s="3"/>
      <c r="C23" s="3"/>
      <c r="D23" s="3"/>
      <c r="F23" s="3"/>
      <c r="G23" s="47"/>
      <c r="H23" s="20"/>
      <c r="I23" s="67"/>
      <c r="J23" s="67"/>
      <c r="K23" s="67"/>
      <c r="L23" s="67"/>
      <c r="M23" s="67"/>
      <c r="N23" s="67"/>
      <c r="O23" s="67"/>
    </row>
    <row r="24" spans="1:15" ht="18" customHeight="1">
      <c r="A24" s="3"/>
      <c r="B24" s="3" t="s">
        <v>40</v>
      </c>
      <c r="C24" s="3"/>
      <c r="D24" s="3"/>
      <c r="F24" s="3"/>
      <c r="G24" s="47" t="s">
        <v>177</v>
      </c>
      <c r="H24" s="20"/>
      <c r="I24" s="69">
        <v>0</v>
      </c>
      <c r="J24" s="67"/>
      <c r="K24" s="69">
        <v>827</v>
      </c>
      <c r="L24" s="67"/>
      <c r="M24" s="67">
        <v>671123</v>
      </c>
      <c r="N24" s="67"/>
      <c r="O24" s="67">
        <v>706059</v>
      </c>
    </row>
    <row r="25" spans="1:15" ht="18" customHeight="1">
      <c r="A25" s="3"/>
      <c r="B25" s="3" t="s">
        <v>130</v>
      </c>
      <c r="C25" s="3"/>
      <c r="D25" s="3"/>
      <c r="F25" s="3"/>
      <c r="G25" s="47"/>
      <c r="H25" s="20"/>
      <c r="I25" s="70"/>
      <c r="J25" s="67"/>
      <c r="K25" s="70"/>
      <c r="L25" s="67"/>
      <c r="M25" s="67"/>
      <c r="N25" s="67"/>
      <c r="O25" s="67"/>
    </row>
    <row r="26" spans="1:15" ht="18" customHeight="1">
      <c r="A26" s="3"/>
      <c r="B26" s="3"/>
      <c r="C26" s="3" t="s">
        <v>131</v>
      </c>
      <c r="D26" s="3"/>
      <c r="F26" s="3"/>
      <c r="G26" s="47" t="s">
        <v>142</v>
      </c>
      <c r="H26" s="20"/>
      <c r="I26" s="69">
        <v>0</v>
      </c>
      <c r="J26" s="67"/>
      <c r="K26" s="69">
        <v>731</v>
      </c>
      <c r="L26" s="67"/>
      <c r="M26" s="67">
        <v>0</v>
      </c>
      <c r="N26" s="67"/>
      <c r="O26" s="67">
        <v>731</v>
      </c>
    </row>
    <row r="27" spans="1:15" ht="18" customHeight="1">
      <c r="A27" s="3"/>
      <c r="B27" s="3"/>
      <c r="C27" s="3" t="s">
        <v>132</v>
      </c>
      <c r="D27" s="3"/>
      <c r="F27" s="3"/>
      <c r="G27" s="47" t="s">
        <v>143</v>
      </c>
      <c r="H27" s="20"/>
      <c r="I27" s="69">
        <v>42148</v>
      </c>
      <c r="J27" s="67"/>
      <c r="K27" s="69">
        <v>42244</v>
      </c>
      <c r="L27" s="67"/>
      <c r="M27" s="67">
        <v>42148</v>
      </c>
      <c r="N27" s="67"/>
      <c r="O27" s="67">
        <v>42244</v>
      </c>
    </row>
    <row r="28" spans="1:15" ht="18" customHeight="1">
      <c r="A28" s="3"/>
      <c r="B28" s="3"/>
      <c r="C28" s="3" t="s">
        <v>133</v>
      </c>
      <c r="D28" s="3"/>
      <c r="F28" s="3"/>
      <c r="G28" s="47" t="s">
        <v>117</v>
      </c>
      <c r="H28" s="20"/>
      <c r="I28" s="69">
        <v>403942</v>
      </c>
      <c r="J28" s="67"/>
      <c r="K28" s="69">
        <v>368315</v>
      </c>
      <c r="L28" s="67"/>
      <c r="M28" s="70">
        <v>0</v>
      </c>
      <c r="N28" s="67"/>
      <c r="O28" s="70">
        <v>0</v>
      </c>
    </row>
    <row r="29" spans="1:15" ht="18" customHeight="1">
      <c r="A29" s="3"/>
      <c r="B29" s="3"/>
      <c r="C29" s="3" t="s">
        <v>134</v>
      </c>
      <c r="D29" s="3"/>
      <c r="F29" s="3"/>
      <c r="G29" s="47"/>
      <c r="H29" s="20"/>
      <c r="I29" s="69">
        <v>7000</v>
      </c>
      <c r="J29" s="67"/>
      <c r="K29" s="69">
        <v>7000</v>
      </c>
      <c r="L29" s="67"/>
      <c r="M29" s="67">
        <v>7000</v>
      </c>
      <c r="N29" s="67"/>
      <c r="O29" s="67">
        <v>7000</v>
      </c>
    </row>
    <row r="30" spans="1:15" ht="18" customHeight="1">
      <c r="A30" s="3"/>
      <c r="B30" s="3"/>
      <c r="C30" s="3" t="s">
        <v>135</v>
      </c>
      <c r="D30" s="3"/>
      <c r="F30" s="3"/>
      <c r="G30" s="47" t="s">
        <v>144</v>
      </c>
      <c r="H30" s="20"/>
      <c r="I30" s="69">
        <v>469365</v>
      </c>
      <c r="J30" s="67"/>
      <c r="K30" s="69">
        <v>471284</v>
      </c>
      <c r="L30" s="67"/>
      <c r="M30" s="70">
        <v>0</v>
      </c>
      <c r="N30" s="67"/>
      <c r="O30" s="70">
        <v>0</v>
      </c>
    </row>
    <row r="31" spans="1:15" ht="18" customHeight="1">
      <c r="A31" s="3" t="s">
        <v>120</v>
      </c>
      <c r="C31" s="3"/>
      <c r="D31" s="3"/>
      <c r="F31" s="3"/>
      <c r="G31" s="47" t="s">
        <v>118</v>
      </c>
      <c r="H31" s="20"/>
      <c r="I31" s="69">
        <v>124</v>
      </c>
      <c r="J31" s="67"/>
      <c r="K31" s="69">
        <v>64</v>
      </c>
      <c r="L31" s="67"/>
      <c r="M31" s="67">
        <v>17364</v>
      </c>
      <c r="N31" s="67"/>
      <c r="O31" s="67">
        <v>18179</v>
      </c>
    </row>
    <row r="32" spans="1:15" ht="18" customHeight="1">
      <c r="A32" s="3" t="s">
        <v>116</v>
      </c>
      <c r="C32" s="3"/>
      <c r="D32" s="3"/>
      <c r="F32" s="3"/>
      <c r="G32" s="47" t="s">
        <v>118</v>
      </c>
      <c r="H32" s="20"/>
      <c r="I32" s="70">
        <v>0</v>
      </c>
      <c r="J32" s="67"/>
      <c r="K32" s="70">
        <v>0</v>
      </c>
      <c r="L32" s="67"/>
      <c r="M32" s="67">
        <v>321549</v>
      </c>
      <c r="N32" s="67"/>
      <c r="O32" s="67">
        <v>174057</v>
      </c>
    </row>
    <row r="33" spans="1:15" ht="18" customHeight="1">
      <c r="A33" s="3" t="s">
        <v>15</v>
      </c>
      <c r="B33" s="3"/>
      <c r="C33" s="3"/>
      <c r="D33" s="3"/>
      <c r="F33" s="3"/>
      <c r="G33" s="47" t="s">
        <v>145</v>
      </c>
      <c r="H33" s="20"/>
      <c r="I33" s="67">
        <v>381828</v>
      </c>
      <c r="J33" s="67"/>
      <c r="K33" s="67">
        <v>187809</v>
      </c>
      <c r="L33" s="67"/>
      <c r="M33" s="67">
        <v>120780</v>
      </c>
      <c r="N33" s="67"/>
      <c r="O33" s="67">
        <v>120611</v>
      </c>
    </row>
    <row r="34" spans="1:15" ht="18" customHeight="1">
      <c r="A34" s="3" t="s">
        <v>16</v>
      </c>
      <c r="B34" s="3"/>
      <c r="C34" s="3"/>
      <c r="D34" s="3"/>
      <c r="F34" s="3"/>
      <c r="G34" s="47"/>
      <c r="H34" s="20"/>
      <c r="I34" s="67">
        <v>2543</v>
      </c>
      <c r="J34" s="67"/>
      <c r="K34" s="67">
        <v>801</v>
      </c>
      <c r="L34" s="67"/>
      <c r="M34" s="70">
        <v>0</v>
      </c>
      <c r="N34" s="67"/>
      <c r="O34" s="70" t="s">
        <v>37</v>
      </c>
    </row>
    <row r="35" spans="1:15" ht="18" customHeight="1">
      <c r="A35" s="3" t="s">
        <v>104</v>
      </c>
      <c r="B35" s="3"/>
      <c r="C35" s="3"/>
      <c r="D35" s="3"/>
      <c r="F35" s="3"/>
      <c r="G35" s="47" t="s">
        <v>146</v>
      </c>
      <c r="H35" s="20"/>
      <c r="I35" s="67">
        <v>10877</v>
      </c>
      <c r="J35" s="67"/>
      <c r="K35" s="67">
        <v>573</v>
      </c>
      <c r="L35" s="67"/>
      <c r="M35" s="69">
        <v>519</v>
      </c>
      <c r="N35" s="67"/>
      <c r="O35" s="69">
        <v>275</v>
      </c>
    </row>
    <row r="36" spans="1:15" ht="18" customHeight="1">
      <c r="A36" s="57" t="s">
        <v>47</v>
      </c>
      <c r="B36" s="37"/>
      <c r="C36" s="3"/>
      <c r="D36" s="37"/>
      <c r="E36" s="3"/>
      <c r="F36" s="3"/>
      <c r="G36" s="47"/>
      <c r="H36" s="20"/>
      <c r="I36" s="74">
        <f>SUM(I24:I35)</f>
        <v>1317827</v>
      </c>
      <c r="J36" s="67"/>
      <c r="K36" s="74">
        <f>SUM(K24:K35)</f>
        <v>1079648</v>
      </c>
      <c r="L36" s="67"/>
      <c r="M36" s="74">
        <f>SUM(M24:M35)</f>
        <v>1180483</v>
      </c>
      <c r="N36" s="67"/>
      <c r="O36" s="74">
        <f>SUM(O24:O35)</f>
        <v>1069156</v>
      </c>
    </row>
    <row r="37" spans="1:15" ht="18" customHeight="1" thickBot="1">
      <c r="A37" s="57" t="s">
        <v>48</v>
      </c>
      <c r="B37" s="37"/>
      <c r="C37" s="37"/>
      <c r="D37" s="37"/>
      <c r="E37" s="3"/>
      <c r="F37" s="3"/>
      <c r="G37" s="47"/>
      <c r="H37" s="20"/>
      <c r="I37" s="81">
        <f>I21+I36</f>
        <v>1387923</v>
      </c>
      <c r="J37" s="67"/>
      <c r="K37" s="81">
        <f>K21+K36</f>
        <v>1252641</v>
      </c>
      <c r="L37" s="67"/>
      <c r="M37" s="81">
        <f>M21+M36</f>
        <v>1288069</v>
      </c>
      <c r="N37" s="67"/>
      <c r="O37" s="81">
        <f>O21+O36</f>
        <v>1171360</v>
      </c>
    </row>
    <row r="38" spans="1:15" ht="18" customHeight="1" thickTop="1">
      <c r="A38" s="3"/>
      <c r="B38" s="3"/>
      <c r="C38" s="3"/>
      <c r="D38" s="3"/>
      <c r="E38" s="3"/>
      <c r="F38" s="3"/>
      <c r="G38" s="47"/>
      <c r="H38" s="20"/>
      <c r="I38" s="67"/>
      <c r="J38" s="67"/>
      <c r="K38" s="67"/>
      <c r="L38" s="67"/>
      <c r="M38" s="67"/>
      <c r="N38" s="67"/>
      <c r="O38" s="67"/>
    </row>
    <row r="39" spans="1:15" ht="18" customHeight="1">
      <c r="A39" s="3" t="s">
        <v>1</v>
      </c>
      <c r="B39" s="3"/>
      <c r="C39" s="3"/>
      <c r="D39" s="3"/>
      <c r="E39" s="3"/>
      <c r="F39" s="3"/>
      <c r="G39" s="47"/>
      <c r="H39" s="20"/>
      <c r="I39" s="67"/>
      <c r="J39" s="67"/>
      <c r="K39" s="67"/>
      <c r="L39" s="67"/>
      <c r="M39" s="67"/>
      <c r="N39" s="67"/>
      <c r="O39" s="67"/>
    </row>
    <row r="40" spans="2:15" ht="18" customHeight="1">
      <c r="B40" s="3"/>
      <c r="C40" s="3"/>
      <c r="D40" s="3"/>
      <c r="E40" s="3"/>
      <c r="F40" s="3"/>
      <c r="G40" s="47"/>
      <c r="H40" s="20"/>
      <c r="I40" s="67"/>
      <c r="J40" s="67"/>
      <c r="K40" s="67"/>
      <c r="L40" s="67"/>
      <c r="M40" s="67"/>
      <c r="N40" s="67"/>
      <c r="O40" s="67"/>
    </row>
    <row r="41" spans="2:15" ht="18" customHeight="1">
      <c r="B41" s="3"/>
      <c r="C41" s="3"/>
      <c r="D41" s="3"/>
      <c r="E41" s="3"/>
      <c r="F41" s="3"/>
      <c r="G41" s="47"/>
      <c r="H41" s="20"/>
      <c r="I41" s="67"/>
      <c r="J41" s="67"/>
      <c r="K41" s="67"/>
      <c r="L41" s="67"/>
      <c r="M41" s="67"/>
      <c r="N41" s="67"/>
      <c r="O41" s="67"/>
    </row>
    <row r="42" spans="1:15" ht="18" customHeight="1">
      <c r="A42" s="3"/>
      <c r="B42" s="3"/>
      <c r="C42" s="3"/>
      <c r="D42" s="3"/>
      <c r="E42" s="3"/>
      <c r="F42" s="3"/>
      <c r="G42" s="47"/>
      <c r="H42" s="20"/>
      <c r="I42" s="20"/>
      <c r="J42" s="20"/>
      <c r="K42" s="20"/>
      <c r="L42" s="20"/>
      <c r="M42" s="20"/>
      <c r="N42" s="20"/>
      <c r="O42" s="20"/>
    </row>
    <row r="43" spans="1:15" ht="18" customHeight="1">
      <c r="A43" s="3"/>
      <c r="B43" s="3"/>
      <c r="C43" s="3"/>
      <c r="D43" s="3"/>
      <c r="E43" s="3"/>
      <c r="F43" s="3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8" customHeight="1">
      <c r="A44" s="3" t="s">
        <v>168</v>
      </c>
      <c r="B44" s="3"/>
      <c r="C44" s="3"/>
      <c r="D44" s="3"/>
      <c r="E44" s="3"/>
      <c r="F44" s="3"/>
      <c r="G44" s="35"/>
      <c r="H44" s="35"/>
      <c r="I44" s="20"/>
      <c r="J44" s="20"/>
      <c r="K44" s="20"/>
      <c r="L44" s="20"/>
      <c r="M44" s="20"/>
      <c r="N44" s="20"/>
      <c r="O44" s="28" t="s">
        <v>168</v>
      </c>
    </row>
    <row r="45" spans="1:15" ht="16.5" customHeight="1">
      <c r="A45" s="56" t="s">
        <v>17</v>
      </c>
      <c r="B45" s="56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2"/>
      <c r="O45" s="2"/>
    </row>
    <row r="46" spans="1:15" ht="16.5" customHeight="1">
      <c r="A46" s="56" t="s">
        <v>182</v>
      </c>
      <c r="B46" s="56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2"/>
      <c r="O46" s="2"/>
    </row>
    <row r="47" spans="1:15" ht="16.5" customHeight="1">
      <c r="A47" s="56" t="s">
        <v>156</v>
      </c>
      <c r="B47" s="56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2"/>
      <c r="O47" s="2"/>
    </row>
    <row r="48" spans="1:1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"/>
      <c r="N48" s="2"/>
      <c r="O48" s="42" t="s">
        <v>94</v>
      </c>
    </row>
    <row r="49" spans="1:15" ht="16.5" customHeight="1">
      <c r="A49" s="1"/>
      <c r="B49" s="1"/>
      <c r="C49" s="1"/>
      <c r="D49" s="1"/>
      <c r="E49" s="1"/>
      <c r="F49" s="1"/>
      <c r="H49" s="1"/>
      <c r="I49" s="98" t="s">
        <v>38</v>
      </c>
      <c r="J49" s="98"/>
      <c r="K49" s="98"/>
      <c r="L49" s="1"/>
      <c r="M49" s="99" t="s">
        <v>39</v>
      </c>
      <c r="N49" s="99"/>
      <c r="O49" s="99"/>
    </row>
    <row r="50" spans="1:15" ht="16.5" customHeight="1">
      <c r="A50" s="1"/>
      <c r="B50" s="1"/>
      <c r="C50" s="1"/>
      <c r="D50" s="1"/>
      <c r="E50" s="1"/>
      <c r="F50" s="1"/>
      <c r="G50" s="4" t="s">
        <v>0</v>
      </c>
      <c r="H50" s="1"/>
      <c r="I50" s="43">
        <v>2005</v>
      </c>
      <c r="J50" s="24"/>
      <c r="K50" s="43">
        <v>2004</v>
      </c>
      <c r="L50" s="26"/>
      <c r="M50" s="43">
        <v>2005</v>
      </c>
      <c r="N50" s="25"/>
      <c r="O50" s="43">
        <v>2004</v>
      </c>
    </row>
    <row r="51" spans="1:15" ht="16.5" customHeight="1">
      <c r="A51" s="57" t="s">
        <v>41</v>
      </c>
      <c r="B51" s="37"/>
      <c r="D51" s="37"/>
      <c r="E51" s="3"/>
      <c r="F51" s="3"/>
      <c r="G51" s="20"/>
      <c r="H51" s="20"/>
      <c r="I51" s="67"/>
      <c r="J51" s="67"/>
      <c r="K51" s="67"/>
      <c r="L51" s="67"/>
      <c r="M51" s="67"/>
      <c r="N51" s="67"/>
      <c r="O51" s="67"/>
    </row>
    <row r="52" spans="1:15" ht="16.5" customHeight="1">
      <c r="A52" s="57" t="s">
        <v>42</v>
      </c>
      <c r="B52" s="37"/>
      <c r="C52" s="37"/>
      <c r="D52" s="37"/>
      <c r="E52" s="3"/>
      <c r="F52" s="3"/>
      <c r="G52" s="40"/>
      <c r="H52" s="20"/>
      <c r="I52" s="67"/>
      <c r="J52" s="67"/>
      <c r="K52" s="67"/>
      <c r="L52" s="67"/>
      <c r="M52" s="67"/>
      <c r="N52" s="67"/>
      <c r="O52" s="67"/>
    </row>
    <row r="53" spans="1:15" ht="16.5" customHeight="1">
      <c r="A53" s="3" t="s">
        <v>19</v>
      </c>
      <c r="B53" s="3"/>
      <c r="C53" s="3"/>
      <c r="D53" s="3"/>
      <c r="E53" s="3"/>
      <c r="G53" s="40"/>
      <c r="H53" s="20"/>
      <c r="I53" s="67">
        <v>3193</v>
      </c>
      <c r="J53" s="67"/>
      <c r="K53" s="67">
        <v>322</v>
      </c>
      <c r="L53" s="67"/>
      <c r="M53" s="67">
        <v>3193</v>
      </c>
      <c r="N53" s="67"/>
      <c r="O53" s="67">
        <v>322</v>
      </c>
    </row>
    <row r="54" spans="1:15" ht="16.5" customHeight="1">
      <c r="A54" s="3" t="s">
        <v>20</v>
      </c>
      <c r="C54" s="3"/>
      <c r="D54" s="3"/>
      <c r="E54" s="3"/>
      <c r="G54" s="40">
        <v>7</v>
      </c>
      <c r="H54" s="20"/>
      <c r="I54" s="70">
        <v>0</v>
      </c>
      <c r="J54" s="67"/>
      <c r="K54" s="70">
        <v>0</v>
      </c>
      <c r="L54" s="67"/>
      <c r="M54" s="67">
        <v>16978</v>
      </c>
      <c r="N54" s="67"/>
      <c r="O54" s="67">
        <v>17129</v>
      </c>
    </row>
    <row r="55" spans="1:15" ht="16.5" customHeight="1">
      <c r="A55" s="3" t="s">
        <v>21</v>
      </c>
      <c r="C55" s="3"/>
      <c r="D55" s="3"/>
      <c r="E55" s="3"/>
      <c r="G55" s="40">
        <v>17</v>
      </c>
      <c r="H55" s="20"/>
      <c r="I55" s="67">
        <v>6363</v>
      </c>
      <c r="J55" s="67"/>
      <c r="K55" s="67">
        <v>11582</v>
      </c>
      <c r="L55" s="67"/>
      <c r="M55" s="67">
        <v>484</v>
      </c>
      <c r="N55" s="67"/>
      <c r="O55" s="67">
        <v>1581</v>
      </c>
    </row>
    <row r="56" spans="1:15" ht="16.5" customHeight="1">
      <c r="A56" s="3" t="s">
        <v>67</v>
      </c>
      <c r="B56" s="21"/>
      <c r="C56" s="3"/>
      <c r="D56" s="3"/>
      <c r="E56" s="3"/>
      <c r="G56" s="40">
        <v>18</v>
      </c>
      <c r="H56" s="20"/>
      <c r="I56" s="67">
        <v>21111</v>
      </c>
      <c r="J56" s="67"/>
      <c r="K56" s="67">
        <v>20711</v>
      </c>
      <c r="L56" s="67"/>
      <c r="M56" s="67">
        <v>19520</v>
      </c>
      <c r="N56" s="67"/>
      <c r="O56" s="67">
        <v>19120</v>
      </c>
    </row>
    <row r="57" spans="1:15" ht="16.5" customHeight="1">
      <c r="A57" s="3" t="s">
        <v>106</v>
      </c>
      <c r="B57" s="3"/>
      <c r="C57" s="3"/>
      <c r="D57" s="3"/>
      <c r="E57" s="3"/>
      <c r="G57" s="40">
        <v>7</v>
      </c>
      <c r="H57" s="20"/>
      <c r="I57" s="67">
        <v>4195</v>
      </c>
      <c r="J57" s="67"/>
      <c r="K57" s="67">
        <v>1447</v>
      </c>
      <c r="L57" s="67"/>
      <c r="M57" s="67">
        <v>972</v>
      </c>
      <c r="N57" s="67"/>
      <c r="O57" s="67">
        <v>1255</v>
      </c>
    </row>
    <row r="58" spans="1:15" ht="16.5" customHeight="1">
      <c r="A58" s="3" t="s">
        <v>100</v>
      </c>
      <c r="B58" s="3"/>
      <c r="C58" s="3"/>
      <c r="D58" s="3"/>
      <c r="E58" s="3"/>
      <c r="G58" s="40">
        <v>7</v>
      </c>
      <c r="H58" s="20"/>
      <c r="I58" s="67">
        <v>3164</v>
      </c>
      <c r="J58" s="67"/>
      <c r="K58" s="67">
        <v>78146</v>
      </c>
      <c r="L58" s="67"/>
      <c r="M58" s="67">
        <v>6908</v>
      </c>
      <c r="N58" s="67"/>
      <c r="O58" s="67">
        <v>80520</v>
      </c>
    </row>
    <row r="59" spans="1:15" ht="16.5" customHeight="1">
      <c r="A59" s="3" t="s">
        <v>49</v>
      </c>
      <c r="C59" s="3"/>
      <c r="D59" s="3"/>
      <c r="E59" s="3"/>
      <c r="G59" s="40">
        <v>20</v>
      </c>
      <c r="H59" s="20"/>
      <c r="I59" s="67">
        <v>12365</v>
      </c>
      <c r="J59" s="67"/>
      <c r="K59" s="67">
        <v>5976</v>
      </c>
      <c r="L59" s="67"/>
      <c r="M59" s="67">
        <v>440</v>
      </c>
      <c r="N59" s="67"/>
      <c r="O59" s="67">
        <v>1248</v>
      </c>
    </row>
    <row r="60" spans="1:15" ht="16.5" customHeight="1">
      <c r="A60" s="3" t="s">
        <v>22</v>
      </c>
      <c r="B60" s="3"/>
      <c r="C60" s="3"/>
      <c r="D60" s="3"/>
      <c r="E60" s="3"/>
      <c r="G60" s="40"/>
      <c r="H60" s="20"/>
      <c r="I60" s="67"/>
      <c r="J60" s="67"/>
      <c r="K60" s="67"/>
      <c r="L60" s="67"/>
      <c r="M60" s="67"/>
      <c r="N60" s="67"/>
      <c r="O60" s="67"/>
    </row>
    <row r="61" spans="1:15" ht="16.5" customHeight="1">
      <c r="A61" s="3"/>
      <c r="B61" s="3" t="s">
        <v>23</v>
      </c>
      <c r="C61" s="3"/>
      <c r="D61" s="3"/>
      <c r="E61" s="3"/>
      <c r="G61" s="40"/>
      <c r="H61" s="20"/>
      <c r="I61" s="71">
        <v>13126</v>
      </c>
      <c r="J61" s="67"/>
      <c r="K61" s="71">
        <v>12971</v>
      </c>
      <c r="L61" s="67"/>
      <c r="M61" s="71">
        <v>6718</v>
      </c>
      <c r="N61" s="67"/>
      <c r="O61" s="71">
        <v>6852</v>
      </c>
    </row>
    <row r="62" spans="1:15" ht="16.5" customHeight="1">
      <c r="A62" s="3"/>
      <c r="B62" s="3" t="s">
        <v>9</v>
      </c>
      <c r="C62" s="3"/>
      <c r="D62" s="3"/>
      <c r="E62" s="3"/>
      <c r="G62" s="40"/>
      <c r="H62" s="20"/>
      <c r="I62" s="73">
        <v>17532</v>
      </c>
      <c r="J62" s="67"/>
      <c r="K62" s="73">
        <v>12293</v>
      </c>
      <c r="L62" s="67"/>
      <c r="M62" s="73">
        <v>6711</v>
      </c>
      <c r="N62" s="67"/>
      <c r="O62" s="73">
        <v>1449</v>
      </c>
    </row>
    <row r="63" spans="1:15" ht="16.5" customHeight="1">
      <c r="A63" s="3"/>
      <c r="B63" s="3"/>
      <c r="C63" s="3"/>
      <c r="D63" s="3"/>
      <c r="E63" s="3"/>
      <c r="G63" s="40"/>
      <c r="H63" s="20"/>
      <c r="I63" s="67">
        <f>SUM(I61:I62)</f>
        <v>30658</v>
      </c>
      <c r="J63" s="67"/>
      <c r="K63" s="67">
        <f>SUM(K61:K62)</f>
        <v>25264</v>
      </c>
      <c r="L63" s="67"/>
      <c r="M63" s="67">
        <f>SUM(M61:M62)</f>
        <v>13429</v>
      </c>
      <c r="N63" s="67"/>
      <c r="O63" s="67">
        <f>SUM(O61:O62)</f>
        <v>8301</v>
      </c>
    </row>
    <row r="64" spans="1:15" ht="16.5" customHeight="1">
      <c r="A64" s="57" t="s">
        <v>50</v>
      </c>
      <c r="B64" s="3"/>
      <c r="C64" s="3"/>
      <c r="D64" s="3"/>
      <c r="E64" s="3"/>
      <c r="F64" s="3"/>
      <c r="G64" s="40"/>
      <c r="H64" s="20"/>
      <c r="I64" s="74">
        <f>SUM(I53:I59)+I63</f>
        <v>81049</v>
      </c>
      <c r="J64" s="67"/>
      <c r="K64" s="74">
        <f>SUM(K53:K59)+K63</f>
        <v>143448</v>
      </c>
      <c r="L64" s="67"/>
      <c r="M64" s="74">
        <f>SUM(M53:M59)+M63</f>
        <v>61924</v>
      </c>
      <c r="N64" s="67"/>
      <c r="O64" s="74">
        <f>SUM(O53:O59)+O63</f>
        <v>129476</v>
      </c>
    </row>
    <row r="65" spans="1:15" ht="16.5" customHeight="1">
      <c r="A65" s="57" t="s">
        <v>51</v>
      </c>
      <c r="B65" s="3"/>
      <c r="C65" s="3"/>
      <c r="D65" s="3"/>
      <c r="E65" s="3"/>
      <c r="F65" s="3"/>
      <c r="G65" s="40"/>
      <c r="H65" s="20"/>
      <c r="I65" s="67"/>
      <c r="J65" s="67"/>
      <c r="K65" s="67"/>
      <c r="L65" s="67"/>
      <c r="M65" s="67"/>
      <c r="N65" s="67"/>
      <c r="O65" s="67"/>
    </row>
    <row r="66" spans="1:15" ht="16.5" customHeight="1">
      <c r="A66" s="3" t="s">
        <v>127</v>
      </c>
      <c r="B66" s="3"/>
      <c r="D66" s="3"/>
      <c r="E66" s="3"/>
      <c r="F66" s="3"/>
      <c r="G66" s="40">
        <v>7</v>
      </c>
      <c r="H66" s="20"/>
      <c r="I66" s="70">
        <v>0</v>
      </c>
      <c r="J66" s="67"/>
      <c r="K66" s="70">
        <v>0</v>
      </c>
      <c r="L66" s="67"/>
      <c r="M66" s="67">
        <v>7455</v>
      </c>
      <c r="N66" s="67"/>
      <c r="O66" s="67">
        <v>7815</v>
      </c>
    </row>
    <row r="67" spans="1:15" ht="16.5" customHeight="1">
      <c r="A67" s="3" t="s">
        <v>102</v>
      </c>
      <c r="B67" s="3"/>
      <c r="D67" s="3"/>
      <c r="E67" s="3"/>
      <c r="F67" s="3"/>
      <c r="G67" s="40">
        <v>18</v>
      </c>
      <c r="H67" s="20"/>
      <c r="I67" s="67">
        <v>55983</v>
      </c>
      <c r="J67" s="67"/>
      <c r="K67" s="67">
        <v>76489</v>
      </c>
      <c r="L67" s="67"/>
      <c r="M67" s="67">
        <v>53597</v>
      </c>
      <c r="N67" s="67"/>
      <c r="O67" s="67">
        <v>72512</v>
      </c>
    </row>
    <row r="68" spans="1:15" ht="16.5" customHeight="1">
      <c r="A68" s="3" t="s">
        <v>68</v>
      </c>
      <c r="B68" s="3"/>
      <c r="D68" s="3"/>
      <c r="E68" s="3"/>
      <c r="F68" s="3"/>
      <c r="G68" s="40">
        <v>20</v>
      </c>
      <c r="H68" s="20"/>
      <c r="I68" s="67">
        <v>26355</v>
      </c>
      <c r="J68" s="67"/>
      <c r="K68" s="67">
        <v>11824</v>
      </c>
      <c r="L68" s="67"/>
      <c r="M68" s="67">
        <v>334</v>
      </c>
      <c r="N68" s="67"/>
      <c r="O68" s="67">
        <v>536</v>
      </c>
    </row>
    <row r="69" spans="1:15" ht="16.5" customHeight="1">
      <c r="A69" s="3" t="s">
        <v>52</v>
      </c>
      <c r="B69" s="3"/>
      <c r="D69" s="3"/>
      <c r="E69" s="3"/>
      <c r="F69" s="3"/>
      <c r="G69" s="40">
        <v>10.2</v>
      </c>
      <c r="H69" s="20"/>
      <c r="I69" s="70">
        <v>7200</v>
      </c>
      <c r="J69" s="67"/>
      <c r="K69" s="70">
        <v>0</v>
      </c>
      <c r="L69" s="67"/>
      <c r="M69" s="67">
        <v>52485</v>
      </c>
      <c r="N69" s="67"/>
      <c r="O69" s="67">
        <v>38854</v>
      </c>
    </row>
    <row r="70" spans="1:15" ht="16.5" customHeight="1">
      <c r="A70" s="3" t="s">
        <v>181</v>
      </c>
      <c r="B70" s="3"/>
      <c r="D70" s="3"/>
      <c r="E70" s="3"/>
      <c r="F70" s="3"/>
      <c r="G70" s="40">
        <v>21</v>
      </c>
      <c r="H70" s="20"/>
      <c r="I70" s="70">
        <v>10560</v>
      </c>
      <c r="J70" s="67"/>
      <c r="K70" s="70">
        <v>0</v>
      </c>
      <c r="L70" s="67"/>
      <c r="M70" s="67">
        <v>250</v>
      </c>
      <c r="N70" s="67"/>
      <c r="O70" s="67">
        <v>0</v>
      </c>
    </row>
    <row r="71" spans="1:15" ht="16.5" customHeight="1">
      <c r="A71" s="57" t="s">
        <v>53</v>
      </c>
      <c r="B71" s="37"/>
      <c r="C71" s="3"/>
      <c r="D71" s="37"/>
      <c r="E71" s="3"/>
      <c r="F71" s="3"/>
      <c r="G71" s="40"/>
      <c r="H71" s="20"/>
      <c r="I71" s="74">
        <f>SUM(I66:I70)</f>
        <v>100098</v>
      </c>
      <c r="J71" s="67"/>
      <c r="K71" s="74">
        <f>SUM(K66:K70)</f>
        <v>88313</v>
      </c>
      <c r="L71" s="67"/>
      <c r="M71" s="74">
        <f>SUM(M66:M70)</f>
        <v>114121</v>
      </c>
      <c r="N71" s="67"/>
      <c r="O71" s="74">
        <f>SUM(O66:O70)</f>
        <v>119717</v>
      </c>
    </row>
    <row r="72" spans="1:15" ht="16.5" customHeight="1">
      <c r="A72" s="57" t="s">
        <v>54</v>
      </c>
      <c r="B72" s="37"/>
      <c r="C72" s="37"/>
      <c r="D72" s="37"/>
      <c r="E72" s="3"/>
      <c r="F72" s="3"/>
      <c r="G72" s="40"/>
      <c r="H72" s="20"/>
      <c r="I72" s="74">
        <f>I64+I71</f>
        <v>181147</v>
      </c>
      <c r="J72" s="67"/>
      <c r="K72" s="74">
        <f>K64+K71</f>
        <v>231761</v>
      </c>
      <c r="L72" s="67"/>
      <c r="M72" s="74">
        <f>M64+M71</f>
        <v>176045</v>
      </c>
      <c r="N72" s="67"/>
      <c r="O72" s="74">
        <f>O64+O71</f>
        <v>249193</v>
      </c>
    </row>
    <row r="73" spans="1:15" ht="16.5" customHeight="1">
      <c r="A73" s="57" t="s">
        <v>55</v>
      </c>
      <c r="B73" s="37"/>
      <c r="C73" s="37"/>
      <c r="D73" s="37"/>
      <c r="E73" s="3"/>
      <c r="F73" s="3"/>
      <c r="G73" s="40"/>
      <c r="H73" s="20"/>
      <c r="I73" s="67"/>
      <c r="J73" s="67"/>
      <c r="K73" s="67"/>
      <c r="L73" s="67"/>
      <c r="M73" s="67"/>
      <c r="N73" s="67"/>
      <c r="O73" s="67"/>
    </row>
    <row r="74" spans="1:15" ht="16.5" customHeight="1">
      <c r="A74" s="37" t="s">
        <v>2</v>
      </c>
      <c r="B74" s="38"/>
      <c r="C74" s="37"/>
      <c r="D74" s="3"/>
      <c r="F74" s="3"/>
      <c r="G74" s="40"/>
      <c r="H74" s="20"/>
      <c r="I74" s="67"/>
      <c r="J74" s="67"/>
      <c r="K74" s="67"/>
      <c r="L74" s="67"/>
      <c r="M74" s="67"/>
      <c r="N74" s="67"/>
      <c r="O74" s="67"/>
    </row>
    <row r="75" spans="1:15" ht="16.5" customHeight="1">
      <c r="A75" s="37"/>
      <c r="B75" s="37" t="s">
        <v>8</v>
      </c>
      <c r="C75" s="37"/>
      <c r="D75" s="3"/>
      <c r="F75" s="3"/>
      <c r="G75" s="40"/>
      <c r="H75" s="20"/>
      <c r="I75" s="67"/>
      <c r="J75" s="67"/>
      <c r="K75" s="67"/>
      <c r="L75" s="67"/>
      <c r="M75" s="67"/>
      <c r="N75" s="67"/>
      <c r="O75" s="67"/>
    </row>
    <row r="76" spans="1:15" ht="16.5" customHeight="1">
      <c r="A76" s="37"/>
      <c r="B76" s="37"/>
      <c r="C76" s="37" t="s">
        <v>179</v>
      </c>
      <c r="D76" s="3"/>
      <c r="F76" s="3"/>
      <c r="G76" s="40"/>
      <c r="H76" s="20"/>
      <c r="I76" s="67"/>
      <c r="J76" s="67"/>
      <c r="K76" s="67"/>
      <c r="L76" s="67"/>
      <c r="M76" s="67"/>
      <c r="N76" s="67"/>
      <c r="O76" s="67"/>
    </row>
    <row r="77" spans="1:15" ht="16.5" customHeight="1" thickBot="1">
      <c r="A77" s="3"/>
      <c r="B77" s="3"/>
      <c r="C77" s="3" t="s">
        <v>180</v>
      </c>
      <c r="D77" s="3"/>
      <c r="F77" s="3"/>
      <c r="G77" s="40" t="s">
        <v>185</v>
      </c>
      <c r="H77" s="20"/>
      <c r="I77" s="76">
        <v>756940</v>
      </c>
      <c r="J77" s="67"/>
      <c r="K77" s="76">
        <v>605552</v>
      </c>
      <c r="L77" s="67"/>
      <c r="M77" s="76">
        <v>756940</v>
      </c>
      <c r="N77" s="67"/>
      <c r="O77" s="76">
        <v>605552</v>
      </c>
    </row>
    <row r="78" spans="1:15" ht="16.5" customHeight="1" thickTop="1">
      <c r="A78" s="3"/>
      <c r="B78" s="37" t="s">
        <v>56</v>
      </c>
      <c r="C78" s="3"/>
      <c r="D78" s="3"/>
      <c r="F78" s="3"/>
      <c r="G78" s="40"/>
      <c r="H78" s="20"/>
      <c r="I78" s="67"/>
      <c r="J78" s="67"/>
      <c r="K78" s="67"/>
      <c r="L78" s="67"/>
      <c r="M78" s="67"/>
      <c r="N78" s="67"/>
      <c r="O78" s="67"/>
    </row>
    <row r="79" spans="1:15" ht="16.5" customHeight="1">
      <c r="A79" s="3"/>
      <c r="B79" s="3"/>
      <c r="C79" s="37" t="s">
        <v>179</v>
      </c>
      <c r="D79" s="3"/>
      <c r="F79" s="3"/>
      <c r="G79" s="40"/>
      <c r="H79" s="20"/>
      <c r="I79" s="77"/>
      <c r="J79" s="77"/>
      <c r="K79" s="77"/>
      <c r="L79" s="78"/>
      <c r="M79" s="77"/>
      <c r="N79" s="77"/>
      <c r="O79" s="77"/>
    </row>
    <row r="80" spans="1:15" ht="16.5" customHeight="1">
      <c r="A80" s="3"/>
      <c r="B80" s="3"/>
      <c r="C80" s="3" t="s">
        <v>180</v>
      </c>
      <c r="D80" s="3"/>
      <c r="F80" s="3"/>
      <c r="G80" s="40" t="s">
        <v>185</v>
      </c>
      <c r="H80" s="20"/>
      <c r="I80" s="67">
        <v>756940</v>
      </c>
      <c r="J80" s="67"/>
      <c r="K80" s="67">
        <v>605552</v>
      </c>
      <c r="L80" s="67"/>
      <c r="M80" s="67">
        <v>756940</v>
      </c>
      <c r="N80" s="67"/>
      <c r="O80" s="67">
        <v>605552</v>
      </c>
    </row>
    <row r="81" spans="1:15" ht="16.5" customHeight="1">
      <c r="A81" s="23" t="s">
        <v>153</v>
      </c>
      <c r="B81" s="3"/>
      <c r="C81" s="3"/>
      <c r="D81" s="3"/>
      <c r="F81" s="3"/>
      <c r="G81" s="40" t="s">
        <v>186</v>
      </c>
      <c r="H81" s="20"/>
      <c r="I81" s="67">
        <v>487700</v>
      </c>
      <c r="J81" s="67"/>
      <c r="K81" s="67">
        <v>380215</v>
      </c>
      <c r="L81" s="67"/>
      <c r="M81" s="67">
        <v>487700</v>
      </c>
      <c r="N81" s="67"/>
      <c r="O81" s="67">
        <v>380215</v>
      </c>
    </row>
    <row r="82" spans="1:15" ht="16.5" customHeight="1">
      <c r="A82" s="23" t="s">
        <v>128</v>
      </c>
      <c r="B82" s="3"/>
      <c r="C82" s="3"/>
      <c r="D82" s="3"/>
      <c r="F82" s="3"/>
      <c r="G82" s="40"/>
      <c r="H82" s="20"/>
      <c r="I82" s="67">
        <v>-4903</v>
      </c>
      <c r="J82" s="67"/>
      <c r="K82" s="67">
        <v>-4903</v>
      </c>
      <c r="L82" s="67"/>
      <c r="M82" s="70">
        <v>0</v>
      </c>
      <c r="N82" s="67"/>
      <c r="O82" s="70">
        <v>0</v>
      </c>
    </row>
    <row r="83" spans="1:15" ht="16.5" customHeight="1">
      <c r="A83" s="3" t="s">
        <v>69</v>
      </c>
      <c r="B83" s="3"/>
      <c r="C83" s="3"/>
      <c r="D83" s="3"/>
      <c r="F83" s="3"/>
      <c r="G83" s="40"/>
      <c r="H83" s="20"/>
      <c r="I83" s="67"/>
      <c r="J83" s="67"/>
      <c r="K83" s="67"/>
      <c r="L83" s="67"/>
      <c r="M83" s="67"/>
      <c r="N83" s="67"/>
      <c r="O83" s="67"/>
    </row>
    <row r="84" spans="1:15" ht="16.5" customHeight="1">
      <c r="A84" s="3"/>
      <c r="B84" s="3" t="s">
        <v>78</v>
      </c>
      <c r="C84" s="3"/>
      <c r="D84" s="3"/>
      <c r="F84" s="3"/>
      <c r="G84" s="40"/>
      <c r="H84" s="20"/>
      <c r="I84" s="79">
        <f>'งบแสดง E รวม'!N22</f>
        <v>-132616</v>
      </c>
      <c r="J84" s="67"/>
      <c r="K84" s="79">
        <f>'งบแสดง E รวม'!N16</f>
        <v>-63600</v>
      </c>
      <c r="L84" s="67"/>
      <c r="M84" s="79">
        <f>'งบแสดง E เฉพาะ'!L17</f>
        <v>-132616</v>
      </c>
      <c r="N84" s="67"/>
      <c r="O84" s="79">
        <f>'งบแสดง E เฉพาะ'!L14</f>
        <v>-63600</v>
      </c>
    </row>
    <row r="85" spans="1:15" ht="16.5" customHeight="1">
      <c r="A85" s="3" t="s">
        <v>24</v>
      </c>
      <c r="B85" s="3"/>
      <c r="C85" s="3"/>
      <c r="D85" s="3"/>
      <c r="F85" s="3"/>
      <c r="G85" s="20"/>
      <c r="H85" s="20"/>
      <c r="I85" s="67">
        <f>SUM(I80:I84)</f>
        <v>1107121</v>
      </c>
      <c r="J85" s="67"/>
      <c r="K85" s="67">
        <f>SUM(K80:K84)</f>
        <v>917264</v>
      </c>
      <c r="L85" s="67"/>
      <c r="M85" s="67">
        <f>SUM(M80:M84)</f>
        <v>1112024</v>
      </c>
      <c r="N85" s="67"/>
      <c r="O85" s="67">
        <f>SUM(O80:O84)</f>
        <v>922167</v>
      </c>
    </row>
    <row r="86" spans="1:15" ht="16.5" customHeight="1">
      <c r="A86" s="3" t="s">
        <v>57</v>
      </c>
      <c r="B86" s="3"/>
      <c r="C86" s="3"/>
      <c r="D86" s="3"/>
      <c r="F86" s="3"/>
      <c r="G86" s="20"/>
      <c r="H86" s="20"/>
      <c r="I86" s="79">
        <f>'งบแสดง E รวม'!P22</f>
        <v>99655</v>
      </c>
      <c r="J86" s="67"/>
      <c r="K86" s="79">
        <f>'งบแสดง E รวม'!P16</f>
        <v>103616</v>
      </c>
      <c r="L86" s="67"/>
      <c r="M86" s="80">
        <v>0</v>
      </c>
      <c r="N86" s="67"/>
      <c r="O86" s="80">
        <v>0</v>
      </c>
    </row>
    <row r="87" spans="1:15" ht="16.5" customHeight="1">
      <c r="A87" s="57" t="s">
        <v>58</v>
      </c>
      <c r="B87" s="3"/>
      <c r="C87" s="3"/>
      <c r="D87" s="3"/>
      <c r="E87" s="3"/>
      <c r="F87" s="3"/>
      <c r="G87" s="20"/>
      <c r="H87" s="20"/>
      <c r="I87" s="67">
        <f>SUM(I85:I86)</f>
        <v>1206776</v>
      </c>
      <c r="J87" s="67"/>
      <c r="K87" s="67">
        <f>SUM(K85:K86)</f>
        <v>1020880</v>
      </c>
      <c r="L87" s="67"/>
      <c r="M87" s="67">
        <f>SUM(M85:M86)</f>
        <v>1112024</v>
      </c>
      <c r="N87" s="67"/>
      <c r="O87" s="67">
        <f>SUM(O85:O86)</f>
        <v>922167</v>
      </c>
    </row>
    <row r="88" spans="1:15" ht="16.5" customHeight="1" thickBot="1">
      <c r="A88" s="57" t="s">
        <v>59</v>
      </c>
      <c r="B88" s="3"/>
      <c r="C88" s="3"/>
      <c r="D88" s="3"/>
      <c r="E88" s="3"/>
      <c r="F88" s="3"/>
      <c r="G88" s="20"/>
      <c r="H88" s="20"/>
      <c r="I88" s="81">
        <f>I72+I87</f>
        <v>1387923</v>
      </c>
      <c r="J88" s="67"/>
      <c r="K88" s="81">
        <f>K72+K87</f>
        <v>1252641</v>
      </c>
      <c r="L88" s="67"/>
      <c r="M88" s="81">
        <f>M72+M87</f>
        <v>1288069</v>
      </c>
      <c r="N88" s="67"/>
      <c r="O88" s="81">
        <f>O72+O87</f>
        <v>1171360</v>
      </c>
    </row>
    <row r="89" spans="1:15" ht="16.5" customHeight="1" thickTop="1">
      <c r="A89" s="3"/>
      <c r="B89" s="3"/>
      <c r="C89" s="3"/>
      <c r="D89" s="3"/>
      <c r="E89" s="3"/>
      <c r="F89" s="3"/>
      <c r="G89" s="20"/>
      <c r="H89" s="20"/>
      <c r="I89" s="67">
        <f>I37-I88</f>
        <v>0</v>
      </c>
      <c r="J89" s="67"/>
      <c r="K89" s="67">
        <f>K37-K88</f>
        <v>0</v>
      </c>
      <c r="L89" s="67"/>
      <c r="M89" s="67">
        <f>M37-M88</f>
        <v>0</v>
      </c>
      <c r="N89" s="67"/>
      <c r="O89" s="67">
        <f>O37-O88</f>
        <v>0</v>
      </c>
    </row>
    <row r="90" spans="1:15" ht="16.5" customHeight="1">
      <c r="A90" s="3" t="s">
        <v>1</v>
      </c>
      <c r="B90" s="3"/>
      <c r="C90" s="3"/>
      <c r="D90" s="3"/>
      <c r="E90" s="3"/>
      <c r="F90" s="3"/>
      <c r="G90" s="20"/>
      <c r="H90" s="20"/>
      <c r="I90" s="67"/>
      <c r="J90" s="67"/>
      <c r="K90" s="67"/>
      <c r="L90" s="67"/>
      <c r="M90" s="67"/>
      <c r="N90" s="67"/>
      <c r="O90" s="67"/>
    </row>
    <row r="91" spans="1:15" ht="10.5" customHeight="1">
      <c r="A91" s="3"/>
      <c r="B91" s="3"/>
      <c r="C91" s="3"/>
      <c r="D91" s="3"/>
      <c r="E91" s="3"/>
      <c r="F91" s="3"/>
      <c r="G91" s="20"/>
      <c r="H91" s="20"/>
      <c r="I91" s="67"/>
      <c r="J91" s="67"/>
      <c r="K91" s="67"/>
      <c r="L91" s="67"/>
      <c r="M91" s="67"/>
      <c r="N91" s="67"/>
      <c r="O91" s="67"/>
    </row>
    <row r="92" spans="1:15" ht="16.5" customHeight="1">
      <c r="A92" s="3"/>
      <c r="B92" s="3"/>
      <c r="C92" s="3"/>
      <c r="D92" s="3"/>
      <c r="E92" s="3"/>
      <c r="F92" s="3"/>
      <c r="G92" s="20"/>
      <c r="H92" s="20"/>
      <c r="I92" s="27"/>
      <c r="J92" s="27"/>
      <c r="K92" s="27"/>
      <c r="L92" s="27"/>
      <c r="M92" s="27"/>
      <c r="N92" s="27"/>
      <c r="O92" s="27"/>
    </row>
    <row r="93" spans="1:15" ht="16.5" customHeight="1">
      <c r="A93" s="3" t="s">
        <v>168</v>
      </c>
      <c r="B93" s="3"/>
      <c r="C93" s="3"/>
      <c r="D93" s="3"/>
      <c r="E93" s="3"/>
      <c r="F93" s="3"/>
      <c r="G93" s="35"/>
      <c r="H93" s="35"/>
      <c r="I93" s="20"/>
      <c r="J93" s="20"/>
      <c r="K93" s="20"/>
      <c r="L93" s="20"/>
      <c r="M93" s="20"/>
      <c r="N93" s="20"/>
      <c r="O93" s="28" t="s">
        <v>168</v>
      </c>
    </row>
    <row r="94" spans="1:15" ht="18" customHeight="1">
      <c r="A94" s="56" t="s">
        <v>17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"/>
      <c r="N94" s="2"/>
      <c r="O94" s="2"/>
    </row>
    <row r="95" spans="1:15" ht="18" customHeight="1">
      <c r="A95" s="56" t="s">
        <v>157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"/>
      <c r="N95" s="2"/>
      <c r="O95" s="2"/>
    </row>
    <row r="96" spans="1:15" ht="18" customHeight="1">
      <c r="A96" s="56" t="s">
        <v>158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"/>
      <c r="N96" s="2"/>
      <c r="O96" s="2"/>
    </row>
    <row r="97" spans="1:15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  <c r="N97" s="2"/>
      <c r="O97" s="42" t="s">
        <v>94</v>
      </c>
    </row>
    <row r="98" spans="1:15" ht="18" customHeight="1">
      <c r="A98" s="1"/>
      <c r="B98" s="1"/>
      <c r="C98" s="1"/>
      <c r="D98" s="1"/>
      <c r="E98" s="1"/>
      <c r="F98" s="1"/>
      <c r="H98" s="1"/>
      <c r="I98" s="98" t="s">
        <v>38</v>
      </c>
      <c r="J98" s="98"/>
      <c r="K98" s="98"/>
      <c r="L98" s="1"/>
      <c r="M98" s="99" t="s">
        <v>39</v>
      </c>
      <c r="N98" s="99"/>
      <c r="O98" s="99"/>
    </row>
    <row r="99" spans="1:15" ht="18" customHeight="1">
      <c r="A99" s="1"/>
      <c r="B99" s="1"/>
      <c r="C99" s="1"/>
      <c r="D99" s="1"/>
      <c r="E99" s="1"/>
      <c r="F99" s="1"/>
      <c r="G99" s="4" t="s">
        <v>0</v>
      </c>
      <c r="H99" s="1"/>
      <c r="I99" s="43">
        <v>2005</v>
      </c>
      <c r="J99" s="24"/>
      <c r="K99" s="43">
        <v>2004</v>
      </c>
      <c r="L99" s="26"/>
      <c r="M99" s="43">
        <v>2005</v>
      </c>
      <c r="N99" s="25"/>
      <c r="O99" s="43">
        <v>2004</v>
      </c>
    </row>
    <row r="100" spans="1:15" ht="18" customHeight="1">
      <c r="A100" s="57" t="s">
        <v>60</v>
      </c>
      <c r="B100" s="3"/>
      <c r="C100" s="3"/>
      <c r="D100" s="3"/>
      <c r="E100" s="3"/>
      <c r="F100" s="3"/>
      <c r="G100" s="20"/>
      <c r="H100" s="20"/>
      <c r="I100" s="82"/>
      <c r="J100" s="82"/>
      <c r="K100" s="82"/>
      <c r="L100" s="82"/>
      <c r="M100" s="82"/>
      <c r="N100" s="82"/>
      <c r="O100" s="82"/>
    </row>
    <row r="101" spans="1:15" ht="18" customHeight="1">
      <c r="A101" s="3" t="s">
        <v>25</v>
      </c>
      <c r="B101" s="3"/>
      <c r="C101" s="3"/>
      <c r="D101" s="3"/>
      <c r="F101" s="3"/>
      <c r="G101" s="47"/>
      <c r="H101" s="20"/>
      <c r="I101" s="67"/>
      <c r="J101" s="67"/>
      <c r="K101" s="67"/>
      <c r="L101" s="67"/>
      <c r="M101" s="67"/>
      <c r="N101" s="67"/>
      <c r="O101" s="67"/>
    </row>
    <row r="102" spans="1:15" ht="18" customHeight="1">
      <c r="A102" s="3"/>
      <c r="B102" s="3" t="s">
        <v>26</v>
      </c>
      <c r="C102" s="3"/>
      <c r="D102" s="3"/>
      <c r="F102" s="3"/>
      <c r="G102" s="47"/>
      <c r="H102" s="20"/>
      <c r="I102" s="67">
        <v>2352</v>
      </c>
      <c r="J102" s="67"/>
      <c r="K102" s="67">
        <v>39769</v>
      </c>
      <c r="L102" s="67"/>
      <c r="M102" s="67">
        <v>2352</v>
      </c>
      <c r="N102" s="67"/>
      <c r="O102" s="67">
        <v>39769</v>
      </c>
    </row>
    <row r="103" spans="1:15" ht="18" customHeight="1">
      <c r="A103" s="3"/>
      <c r="B103" s="3" t="s">
        <v>27</v>
      </c>
      <c r="C103" s="3"/>
      <c r="D103" s="3"/>
      <c r="F103" s="3"/>
      <c r="G103" s="47"/>
      <c r="H103" s="20"/>
      <c r="I103" s="67">
        <v>21461</v>
      </c>
      <c r="J103" s="67"/>
      <c r="K103" s="67">
        <v>17388</v>
      </c>
      <c r="L103" s="67"/>
      <c r="M103" s="67">
        <v>21461</v>
      </c>
      <c r="N103" s="67"/>
      <c r="O103" s="67">
        <v>17388</v>
      </c>
    </row>
    <row r="104" spans="1:15" ht="18" customHeight="1">
      <c r="A104" s="3" t="s">
        <v>3</v>
      </c>
      <c r="B104" s="3"/>
      <c r="C104" s="3"/>
      <c r="D104" s="3"/>
      <c r="F104" s="3"/>
      <c r="G104" s="47"/>
      <c r="H104" s="20"/>
      <c r="I104" s="67"/>
      <c r="J104" s="67"/>
      <c r="K104" s="67"/>
      <c r="L104" s="67"/>
      <c r="M104" s="67"/>
      <c r="N104" s="67"/>
      <c r="O104" s="67"/>
    </row>
    <row r="105" spans="1:15" ht="18" customHeight="1">
      <c r="A105" s="3"/>
      <c r="B105" s="3" t="s">
        <v>28</v>
      </c>
      <c r="C105" s="3"/>
      <c r="D105" s="3"/>
      <c r="F105" s="3"/>
      <c r="G105" s="47">
        <v>7</v>
      </c>
      <c r="H105" s="20"/>
      <c r="I105" s="69">
        <v>925</v>
      </c>
      <c r="J105" s="67"/>
      <c r="K105" s="69">
        <v>36</v>
      </c>
      <c r="L105" s="67"/>
      <c r="M105" s="67">
        <v>13519</v>
      </c>
      <c r="N105" s="67"/>
      <c r="O105" s="67">
        <v>9488</v>
      </c>
    </row>
    <row r="106" spans="1:15" ht="18" customHeight="1">
      <c r="A106" s="3"/>
      <c r="B106" s="3" t="s">
        <v>80</v>
      </c>
      <c r="C106" s="3"/>
      <c r="D106" s="3"/>
      <c r="F106" s="3"/>
      <c r="G106" s="47"/>
      <c r="H106" s="20"/>
      <c r="I106" s="67"/>
      <c r="J106" s="67"/>
      <c r="K106" s="67"/>
      <c r="L106" s="67"/>
      <c r="M106" s="67"/>
      <c r="N106" s="67"/>
      <c r="O106" s="67"/>
    </row>
    <row r="107" spans="1:15" ht="18" customHeight="1">
      <c r="A107" s="3"/>
      <c r="B107" s="3"/>
      <c r="C107" s="3" t="s">
        <v>79</v>
      </c>
      <c r="D107" s="3"/>
      <c r="F107" s="3"/>
      <c r="G107" s="47"/>
      <c r="H107" s="20"/>
      <c r="I107" s="67">
        <v>0</v>
      </c>
      <c r="J107" s="67"/>
      <c r="K107" s="67">
        <v>22</v>
      </c>
      <c r="L107" s="67"/>
      <c r="M107" s="70">
        <v>0</v>
      </c>
      <c r="N107" s="67"/>
      <c r="O107" s="70">
        <v>0</v>
      </c>
    </row>
    <row r="108" spans="1:15" ht="18" customHeight="1">
      <c r="A108" s="3"/>
      <c r="B108" s="3" t="s">
        <v>9</v>
      </c>
      <c r="C108" s="3"/>
      <c r="D108" s="3"/>
      <c r="F108" s="3"/>
      <c r="G108" s="47">
        <v>7</v>
      </c>
      <c r="H108" s="20"/>
      <c r="I108" s="67">
        <v>2875</v>
      </c>
      <c r="J108" s="67"/>
      <c r="K108" s="67">
        <v>2472</v>
      </c>
      <c r="L108" s="67"/>
      <c r="M108" s="67">
        <v>5214</v>
      </c>
      <c r="N108" s="67"/>
      <c r="O108" s="67">
        <v>14363</v>
      </c>
    </row>
    <row r="109" spans="1:15" ht="18" customHeight="1">
      <c r="A109" s="57" t="s">
        <v>61</v>
      </c>
      <c r="B109" s="3"/>
      <c r="C109" s="3"/>
      <c r="D109" s="3"/>
      <c r="E109" s="3"/>
      <c r="F109" s="3"/>
      <c r="G109" s="47"/>
      <c r="H109" s="20"/>
      <c r="I109" s="74">
        <f>SUM(I102:I108)</f>
        <v>27613</v>
      </c>
      <c r="J109" s="67"/>
      <c r="K109" s="74">
        <f>SUM(K102:K108)</f>
        <v>59687</v>
      </c>
      <c r="L109" s="67"/>
      <c r="M109" s="74">
        <f>SUM(M102:M108)</f>
        <v>42546</v>
      </c>
      <c r="N109" s="67"/>
      <c r="O109" s="74">
        <f>SUM(O102:O108)</f>
        <v>81008</v>
      </c>
    </row>
    <row r="110" spans="1:15" ht="18" customHeight="1">
      <c r="A110" s="57" t="s">
        <v>62</v>
      </c>
      <c r="B110" s="3"/>
      <c r="C110" s="3"/>
      <c r="D110" s="3"/>
      <c r="E110" s="3"/>
      <c r="F110" s="3"/>
      <c r="G110" s="47"/>
      <c r="H110" s="20"/>
      <c r="I110" s="67"/>
      <c r="J110" s="67"/>
      <c r="K110" s="67"/>
      <c r="L110" s="67"/>
      <c r="M110" s="67"/>
      <c r="N110" s="67"/>
      <c r="O110" s="67"/>
    </row>
    <row r="111" spans="1:15" ht="18" customHeight="1">
      <c r="A111" s="3" t="s">
        <v>29</v>
      </c>
      <c r="B111" s="3"/>
      <c r="C111" s="3"/>
      <c r="D111" s="3"/>
      <c r="F111" s="3"/>
      <c r="G111" s="47"/>
      <c r="H111" s="20"/>
      <c r="I111" s="67"/>
      <c r="J111" s="67"/>
      <c r="K111" s="67"/>
      <c r="L111" s="67"/>
      <c r="M111" s="67"/>
      <c r="N111" s="67"/>
      <c r="O111" s="67"/>
    </row>
    <row r="112" spans="1:15" ht="18" customHeight="1">
      <c r="A112" s="3"/>
      <c r="B112" s="3" t="s">
        <v>30</v>
      </c>
      <c r="C112" s="3"/>
      <c r="D112" s="3"/>
      <c r="F112" s="3"/>
      <c r="G112" s="47"/>
      <c r="H112" s="20"/>
      <c r="I112" s="67">
        <v>2271</v>
      </c>
      <c r="J112" s="67"/>
      <c r="K112" s="67">
        <v>37056</v>
      </c>
      <c r="L112" s="67"/>
      <c r="M112" s="67">
        <v>2271</v>
      </c>
      <c r="N112" s="67"/>
      <c r="O112" s="67">
        <v>37056</v>
      </c>
    </row>
    <row r="113" spans="1:15" ht="18" customHeight="1">
      <c r="A113" s="3"/>
      <c r="B113" s="3" t="s">
        <v>31</v>
      </c>
      <c r="C113" s="3"/>
      <c r="D113" s="3"/>
      <c r="F113" s="3"/>
      <c r="G113" s="47" t="s">
        <v>118</v>
      </c>
      <c r="H113" s="20"/>
      <c r="I113" s="67">
        <v>20706</v>
      </c>
      <c r="J113" s="67"/>
      <c r="K113" s="67">
        <v>16330</v>
      </c>
      <c r="L113" s="67"/>
      <c r="M113" s="67">
        <v>19440</v>
      </c>
      <c r="N113" s="67"/>
      <c r="O113" s="67">
        <v>17801</v>
      </c>
    </row>
    <row r="114" spans="1:15" ht="18" customHeight="1">
      <c r="A114" s="3" t="s">
        <v>32</v>
      </c>
      <c r="B114" s="3"/>
      <c r="C114" s="3"/>
      <c r="D114" s="3"/>
      <c r="F114" s="3"/>
      <c r="G114" s="47" t="s">
        <v>118</v>
      </c>
      <c r="H114" s="20"/>
      <c r="I114" s="67">
        <v>63392</v>
      </c>
      <c r="J114" s="67"/>
      <c r="K114" s="67">
        <v>64351</v>
      </c>
      <c r="L114" s="67"/>
      <c r="M114" s="67">
        <v>27060</v>
      </c>
      <c r="N114" s="67"/>
      <c r="O114" s="67">
        <v>28604</v>
      </c>
    </row>
    <row r="115" spans="1:15" ht="18" customHeight="1">
      <c r="A115" s="3" t="s">
        <v>125</v>
      </c>
      <c r="B115" s="3"/>
      <c r="C115" s="3"/>
      <c r="D115" s="3"/>
      <c r="F115" s="3"/>
      <c r="G115" s="47"/>
      <c r="H115" s="20"/>
      <c r="I115" s="67">
        <v>1982</v>
      </c>
      <c r="J115" s="67"/>
      <c r="K115" s="67">
        <v>799</v>
      </c>
      <c r="L115" s="67"/>
      <c r="M115" s="67">
        <v>1982</v>
      </c>
      <c r="N115" s="67"/>
      <c r="O115" s="67">
        <v>799</v>
      </c>
    </row>
    <row r="116" spans="1:15" ht="18" customHeight="1">
      <c r="A116" s="3" t="s">
        <v>4</v>
      </c>
      <c r="B116" s="3"/>
      <c r="C116" s="3"/>
      <c r="D116" s="3"/>
      <c r="F116" s="3"/>
      <c r="G116" s="47" t="s">
        <v>178</v>
      </c>
      <c r="H116" s="20"/>
      <c r="I116" s="67">
        <v>243</v>
      </c>
      <c r="J116" s="67"/>
      <c r="K116" s="67">
        <v>303</v>
      </c>
      <c r="L116" s="67"/>
      <c r="M116" s="67">
        <v>243</v>
      </c>
      <c r="N116" s="67"/>
      <c r="O116" s="67">
        <v>303</v>
      </c>
    </row>
    <row r="117" spans="1:15" ht="18" customHeight="1">
      <c r="A117" s="3" t="s">
        <v>63</v>
      </c>
      <c r="B117" s="3"/>
      <c r="C117" s="3"/>
      <c r="D117" s="3"/>
      <c r="F117" s="3"/>
      <c r="G117" s="47"/>
      <c r="H117" s="20"/>
      <c r="I117" s="69">
        <v>0</v>
      </c>
      <c r="J117" s="67"/>
      <c r="K117" s="69">
        <v>311</v>
      </c>
      <c r="L117" s="67"/>
      <c r="M117" s="67">
        <v>52489</v>
      </c>
      <c r="N117" s="67"/>
      <c r="O117" s="67">
        <v>46280</v>
      </c>
    </row>
    <row r="118" spans="1:15" ht="18" customHeight="1">
      <c r="A118" s="3" t="s">
        <v>187</v>
      </c>
      <c r="B118" s="3"/>
      <c r="C118" s="3"/>
      <c r="D118" s="3"/>
      <c r="F118" s="3"/>
      <c r="G118" s="47"/>
      <c r="H118" s="20"/>
      <c r="I118" s="69">
        <v>6933</v>
      </c>
      <c r="J118" s="67"/>
      <c r="K118" s="69">
        <v>0</v>
      </c>
      <c r="L118" s="67"/>
      <c r="M118" s="67">
        <v>0</v>
      </c>
      <c r="N118" s="67"/>
      <c r="O118" s="67">
        <v>0</v>
      </c>
    </row>
    <row r="119" spans="1:15" ht="18" customHeight="1">
      <c r="A119" s="3" t="s">
        <v>170</v>
      </c>
      <c r="B119" s="3"/>
      <c r="C119" s="3"/>
      <c r="D119" s="3"/>
      <c r="F119" s="3"/>
      <c r="G119" s="47"/>
      <c r="H119" s="20"/>
      <c r="I119" s="69">
        <v>188</v>
      </c>
      <c r="J119" s="67"/>
      <c r="K119" s="69">
        <v>0</v>
      </c>
      <c r="L119" s="67"/>
      <c r="M119" s="67">
        <v>0</v>
      </c>
      <c r="N119" s="67"/>
      <c r="O119" s="67">
        <v>0</v>
      </c>
    </row>
    <row r="120" spans="1:15" ht="18" customHeight="1">
      <c r="A120" s="57" t="s">
        <v>64</v>
      </c>
      <c r="B120" s="3"/>
      <c r="C120" s="3"/>
      <c r="D120" s="3"/>
      <c r="E120" s="3"/>
      <c r="F120" s="3"/>
      <c r="G120" s="47"/>
      <c r="H120" s="20"/>
      <c r="I120" s="74">
        <f>SUM(I112:I119)</f>
        <v>95715</v>
      </c>
      <c r="J120" s="67"/>
      <c r="K120" s="74">
        <f>SUM(K112:K119)</f>
        <v>119150</v>
      </c>
      <c r="L120" s="67"/>
      <c r="M120" s="74">
        <f>SUM(M112:M119)</f>
        <v>103485</v>
      </c>
      <c r="N120" s="67"/>
      <c r="O120" s="74">
        <f>SUM(O112:O119)</f>
        <v>130843</v>
      </c>
    </row>
    <row r="121" spans="1:15" ht="18" customHeight="1">
      <c r="A121" s="37" t="s">
        <v>65</v>
      </c>
      <c r="B121" s="3"/>
      <c r="C121" s="3"/>
      <c r="D121" s="3"/>
      <c r="E121" s="3"/>
      <c r="F121" s="3"/>
      <c r="G121" s="47"/>
      <c r="H121" s="20"/>
      <c r="I121" s="67">
        <f>I109-I120</f>
        <v>-68102</v>
      </c>
      <c r="J121" s="67"/>
      <c r="K121" s="67">
        <f>K109-K120</f>
        <v>-59463</v>
      </c>
      <c r="L121" s="67"/>
      <c r="M121" s="67">
        <f>M109-M120</f>
        <v>-60939</v>
      </c>
      <c r="N121" s="67"/>
      <c r="O121" s="67">
        <f>O109-O120</f>
        <v>-49835</v>
      </c>
    </row>
    <row r="122" spans="1:15" ht="18" customHeight="1">
      <c r="A122" s="37" t="s">
        <v>36</v>
      </c>
      <c r="B122" s="3"/>
      <c r="C122" s="3"/>
      <c r="D122" s="3"/>
      <c r="E122" s="3"/>
      <c r="F122" s="3"/>
      <c r="G122" s="47" t="s">
        <v>118</v>
      </c>
      <c r="H122" s="20"/>
      <c r="I122" s="79">
        <v>-5215</v>
      </c>
      <c r="J122" s="67"/>
      <c r="K122" s="79">
        <v>-5268</v>
      </c>
      <c r="L122" s="67"/>
      <c r="M122" s="79">
        <v>-8077</v>
      </c>
      <c r="N122" s="67"/>
      <c r="O122" s="79">
        <v>-7379</v>
      </c>
    </row>
    <row r="123" spans="1:15" ht="18" customHeight="1">
      <c r="A123" s="3" t="s">
        <v>66</v>
      </c>
      <c r="B123" s="3"/>
      <c r="C123" s="3"/>
      <c r="D123" s="3"/>
      <c r="E123" s="3"/>
      <c r="F123" s="3"/>
      <c r="G123" s="47"/>
      <c r="H123" s="20"/>
      <c r="I123" s="67">
        <f>SUM(I121:I122)</f>
        <v>-73317</v>
      </c>
      <c r="J123" s="67"/>
      <c r="K123" s="67">
        <f>SUM(K121:K122)</f>
        <v>-64731</v>
      </c>
      <c r="L123" s="67"/>
      <c r="M123" s="67">
        <f>SUM(M121:M122)</f>
        <v>-69016</v>
      </c>
      <c r="N123" s="67"/>
      <c r="O123" s="67">
        <f>SUM(O121:O122)</f>
        <v>-57214</v>
      </c>
    </row>
    <row r="124" spans="1:15" ht="18" customHeight="1">
      <c r="A124" s="3" t="s">
        <v>81</v>
      </c>
      <c r="B124" s="3"/>
      <c r="C124" s="3"/>
      <c r="D124" s="3"/>
      <c r="E124" s="3"/>
      <c r="F124" s="3"/>
      <c r="G124" s="47"/>
      <c r="H124" s="20"/>
      <c r="I124" s="79">
        <v>4301</v>
      </c>
      <c r="J124" s="67"/>
      <c r="K124" s="79">
        <v>7517</v>
      </c>
      <c r="L124" s="67"/>
      <c r="M124" s="80">
        <v>0</v>
      </c>
      <c r="N124" s="67"/>
      <c r="O124" s="80">
        <v>0</v>
      </c>
    </row>
    <row r="125" spans="1:15" ht="18" customHeight="1" thickBot="1">
      <c r="A125" s="57" t="s">
        <v>164</v>
      </c>
      <c r="B125" s="3"/>
      <c r="C125" s="3"/>
      <c r="D125" s="3"/>
      <c r="E125" s="3"/>
      <c r="F125" s="3"/>
      <c r="G125" s="47"/>
      <c r="H125" s="20"/>
      <c r="I125" s="76">
        <f>SUM(I123:I124)</f>
        <v>-69016</v>
      </c>
      <c r="J125" s="67"/>
      <c r="K125" s="76">
        <f>SUM(K123:K124)</f>
        <v>-57214</v>
      </c>
      <c r="L125" s="67"/>
      <c r="M125" s="76">
        <f>SUM(M123:M124)</f>
        <v>-69016</v>
      </c>
      <c r="N125" s="67"/>
      <c r="O125" s="76">
        <f>SUM(O123:O124)</f>
        <v>-57214</v>
      </c>
    </row>
    <row r="126" spans="1:15" ht="18" customHeight="1" thickTop="1">
      <c r="A126" s="3"/>
      <c r="B126" s="3"/>
      <c r="C126" s="3"/>
      <c r="D126" s="3"/>
      <c r="E126" s="3"/>
      <c r="F126" s="3"/>
      <c r="G126" s="47"/>
      <c r="H126" s="20"/>
      <c r="I126" s="67"/>
      <c r="J126" s="67"/>
      <c r="K126" s="67"/>
      <c r="L126" s="67"/>
      <c r="M126" s="67"/>
      <c r="N126" s="67"/>
      <c r="O126" s="67"/>
    </row>
    <row r="127" spans="1:15" ht="18" customHeight="1">
      <c r="A127" s="57" t="s">
        <v>188</v>
      </c>
      <c r="B127" s="37"/>
      <c r="C127" s="3"/>
      <c r="D127" s="3"/>
      <c r="E127" s="3"/>
      <c r="F127" s="3"/>
      <c r="G127" s="47"/>
      <c r="H127" s="20"/>
      <c r="I127" s="67"/>
      <c r="J127" s="67"/>
      <c r="K127" s="67"/>
      <c r="L127" s="67"/>
      <c r="M127" s="67"/>
      <c r="N127" s="67"/>
      <c r="O127" s="67"/>
    </row>
    <row r="128" spans="1:15" ht="18" customHeight="1" thickBot="1">
      <c r="A128" s="37" t="s">
        <v>164</v>
      </c>
      <c r="C128" s="3"/>
      <c r="D128" s="3"/>
      <c r="E128" s="3"/>
      <c r="F128" s="3"/>
      <c r="G128" s="47"/>
      <c r="H128" s="20"/>
      <c r="I128" s="83">
        <f>I125/I130</f>
        <v>-0.09651939450218727</v>
      </c>
      <c r="J128" s="84"/>
      <c r="K128" s="83">
        <f>K125/K130</f>
        <v>-0.10651956166383056</v>
      </c>
      <c r="L128" s="84"/>
      <c r="M128" s="83">
        <f>M125/M130</f>
        <v>-0.09651939450218727</v>
      </c>
      <c r="N128" s="84"/>
      <c r="O128" s="83">
        <f>O125/O130</f>
        <v>-0.10651956166383056</v>
      </c>
    </row>
    <row r="129" spans="1:15" ht="18" customHeight="1" thickTop="1">
      <c r="A129" s="3"/>
      <c r="B129" s="37"/>
      <c r="C129" s="3"/>
      <c r="D129" s="3"/>
      <c r="E129" s="3"/>
      <c r="F129" s="3"/>
      <c r="G129" s="47"/>
      <c r="H129" s="20"/>
      <c r="I129" s="67"/>
      <c r="J129" s="67"/>
      <c r="K129" s="67"/>
      <c r="L129" s="67"/>
      <c r="M129" s="67"/>
      <c r="N129" s="67"/>
      <c r="O129" s="67"/>
    </row>
    <row r="130" spans="1:15" ht="18" customHeight="1" thickBot="1">
      <c r="A130" s="57" t="s">
        <v>123</v>
      </c>
      <c r="C130" s="3"/>
      <c r="D130" s="3"/>
      <c r="E130" s="3"/>
      <c r="F130" s="3"/>
      <c r="G130" s="47"/>
      <c r="H130" s="20"/>
      <c r="I130" s="76">
        <v>715048</v>
      </c>
      <c r="J130" s="67"/>
      <c r="K130" s="76">
        <v>537122</v>
      </c>
      <c r="L130" s="67"/>
      <c r="M130" s="76">
        <v>715048</v>
      </c>
      <c r="N130" s="67"/>
      <c r="O130" s="76">
        <v>537122</v>
      </c>
    </row>
    <row r="131" spans="1:15" ht="18" customHeight="1" thickTop="1">
      <c r="A131" s="3"/>
      <c r="B131" s="3"/>
      <c r="C131" s="3"/>
      <c r="D131" s="3"/>
      <c r="E131" s="3"/>
      <c r="F131" s="3"/>
      <c r="G131" s="47"/>
      <c r="H131" s="20"/>
      <c r="I131" s="67"/>
      <c r="J131" s="67"/>
      <c r="K131" s="67"/>
      <c r="L131" s="67"/>
      <c r="M131" s="67"/>
      <c r="N131" s="67"/>
      <c r="O131" s="67"/>
    </row>
    <row r="132" spans="1:15" ht="18" customHeight="1">
      <c r="A132" s="3" t="s">
        <v>1</v>
      </c>
      <c r="B132" s="3"/>
      <c r="C132" s="3"/>
      <c r="D132" s="3"/>
      <c r="E132" s="3"/>
      <c r="F132" s="3"/>
      <c r="G132" s="20"/>
      <c r="H132" s="20"/>
      <c r="I132" s="67"/>
      <c r="J132" s="67"/>
      <c r="K132" s="67"/>
      <c r="L132" s="67"/>
      <c r="M132" s="67"/>
      <c r="N132" s="67"/>
      <c r="O132" s="67"/>
    </row>
    <row r="133" spans="1:15" ht="18" customHeight="1">
      <c r="A133" s="3"/>
      <c r="B133" s="3"/>
      <c r="C133" s="3"/>
      <c r="D133" s="3"/>
      <c r="E133" s="3"/>
      <c r="F133" s="3"/>
      <c r="G133" s="20"/>
      <c r="H133" s="20"/>
      <c r="I133" s="67"/>
      <c r="J133" s="67"/>
      <c r="K133" s="67"/>
      <c r="L133" s="67"/>
      <c r="M133" s="67"/>
      <c r="N133" s="67"/>
      <c r="O133" s="67"/>
    </row>
    <row r="134" spans="1:15" ht="18" customHeight="1">
      <c r="A134" s="3"/>
      <c r="B134" s="3"/>
      <c r="C134" s="3"/>
      <c r="D134" s="3"/>
      <c r="E134" s="3"/>
      <c r="F134" s="3"/>
      <c r="G134" s="20"/>
      <c r="H134" s="20"/>
      <c r="I134" s="67"/>
      <c r="J134" s="67"/>
      <c r="K134" s="67"/>
      <c r="L134" s="67"/>
      <c r="M134" s="67"/>
      <c r="N134" s="67"/>
      <c r="O134" s="67"/>
    </row>
    <row r="135" spans="1:15" ht="18" customHeight="1">
      <c r="A135" s="3"/>
      <c r="B135" s="3"/>
      <c r="C135" s="3"/>
      <c r="D135" s="3"/>
      <c r="E135" s="3"/>
      <c r="F135" s="3"/>
      <c r="G135" s="20"/>
      <c r="H135" s="20"/>
      <c r="I135" s="67"/>
      <c r="J135" s="67"/>
      <c r="K135" s="67"/>
      <c r="L135" s="67"/>
      <c r="M135" s="67"/>
      <c r="N135" s="67"/>
      <c r="O135" s="67"/>
    </row>
    <row r="136" spans="1:15" ht="18" customHeight="1">
      <c r="A136" s="3"/>
      <c r="B136" s="3"/>
      <c r="C136" s="3"/>
      <c r="D136" s="3"/>
      <c r="E136" s="3"/>
      <c r="F136" s="3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ht="18" customHeight="1">
      <c r="A137" s="3" t="s">
        <v>168</v>
      </c>
      <c r="B137" s="3"/>
      <c r="C137" s="3"/>
      <c r="D137" s="3"/>
      <c r="E137" s="3"/>
      <c r="F137" s="3"/>
      <c r="G137" s="35"/>
      <c r="H137" s="35"/>
      <c r="I137" s="20"/>
      <c r="J137" s="20"/>
      <c r="K137" s="20"/>
      <c r="L137" s="20"/>
      <c r="M137" s="20"/>
      <c r="N137" s="20"/>
      <c r="O137" s="28" t="s">
        <v>168</v>
      </c>
    </row>
  </sheetData>
  <mergeCells count="6">
    <mergeCell ref="I6:K6"/>
    <mergeCell ref="M6:O6"/>
    <mergeCell ref="I98:K98"/>
    <mergeCell ref="M98:O98"/>
    <mergeCell ref="I49:K49"/>
    <mergeCell ref="M49:O49"/>
  </mergeCells>
  <printOptions horizontalCentered="1"/>
  <pageMargins left="0.4724409448818898" right="0.11811023622047245" top="0.7874015748031497" bottom="0" header="0.5118110236220472" footer="0.11811023622047245"/>
  <pageSetup horizontalDpi="300" verticalDpi="300" orientation="portrait" paperSize="9" r:id="rId1"/>
  <headerFooter alignWithMargins="0">
    <oddFooter>&amp;C-  &amp;P+2  -&amp;R&amp;9&amp;T - &amp;D</oddFooter>
  </headerFooter>
  <rowBreaks count="2" manualBreakCount="2">
    <brk id="44" max="255" man="1"/>
    <brk id="9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="110" zoomScaleNormal="110" workbookViewId="0" topLeftCell="A1">
      <selection activeCell="C6" sqref="C6"/>
    </sheetView>
  </sheetViews>
  <sheetFormatPr defaultColWidth="9.33203125" defaultRowHeight="18.75" customHeight="1"/>
  <cols>
    <col min="1" max="4" width="3.33203125" style="7" customWidth="1"/>
    <col min="5" max="5" width="28.83203125" style="7" customWidth="1"/>
    <col min="6" max="6" width="8.5" style="7" customWidth="1"/>
    <col min="7" max="7" width="3.16015625" style="7" customWidth="1"/>
    <col min="8" max="8" width="10.83203125" style="17" customWidth="1"/>
    <col min="9" max="9" width="3.33203125" style="18" customWidth="1"/>
    <col min="10" max="10" width="10.83203125" style="17" customWidth="1"/>
    <col min="11" max="11" width="3.33203125" style="17" customWidth="1"/>
    <col min="12" max="12" width="10.83203125" style="17" customWidth="1"/>
    <col min="13" max="13" width="3.33203125" style="17" customWidth="1"/>
    <col min="14" max="14" width="10.83203125" style="17" customWidth="1"/>
    <col min="15" max="15" width="3.33203125" style="17" customWidth="1"/>
    <col min="16" max="16" width="10.83203125" style="17" customWidth="1"/>
    <col min="17" max="17" width="3.33203125" style="17" customWidth="1"/>
    <col min="18" max="18" width="10.83203125" style="17" customWidth="1"/>
    <col min="19" max="16384" width="10.66015625" style="7" customWidth="1"/>
  </cols>
  <sheetData>
    <row r="1" spans="1:18" ht="18.75" customHeight="1">
      <c r="A1" s="58" t="s">
        <v>17</v>
      </c>
      <c r="B1" s="10"/>
      <c r="C1" s="10"/>
      <c r="D1" s="10"/>
      <c r="E1" s="10"/>
      <c r="F1" s="10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8.75" customHeight="1">
      <c r="A2" s="58" t="s">
        <v>165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8.75" customHeight="1">
      <c r="A3" s="58" t="s">
        <v>158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8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8:18" ht="18.75" customHeight="1">
      <c r="H5" s="7"/>
      <c r="I5" s="7"/>
      <c r="J5" s="7"/>
      <c r="K5" s="7"/>
      <c r="L5" s="7"/>
      <c r="M5" s="7"/>
      <c r="N5" s="7"/>
      <c r="O5" s="7"/>
      <c r="P5" s="7"/>
      <c r="Q5" s="7"/>
      <c r="R5" s="42" t="s">
        <v>94</v>
      </c>
    </row>
    <row r="6" spans="8:18" ht="18.75" customHeight="1">
      <c r="H6" s="30"/>
      <c r="I6" s="30"/>
      <c r="J6" s="30"/>
      <c r="K6" s="30"/>
      <c r="L6" s="32"/>
      <c r="M6" s="36" t="s">
        <v>38</v>
      </c>
      <c r="N6" s="30"/>
      <c r="O6" s="30"/>
      <c r="P6" s="30"/>
      <c r="Q6" s="30"/>
      <c r="R6" s="31"/>
    </row>
    <row r="7" spans="8:18" ht="18.75" customHeight="1">
      <c r="H7" s="49"/>
      <c r="I7" s="49"/>
      <c r="J7" s="49"/>
      <c r="K7" s="49"/>
      <c r="L7" s="52" t="s">
        <v>124</v>
      </c>
      <c r="M7" s="53"/>
      <c r="N7" s="53"/>
      <c r="O7" s="49"/>
      <c r="P7" s="49"/>
      <c r="Q7" s="49"/>
      <c r="R7" s="54"/>
    </row>
    <row r="8" spans="7:18" ht="18.75" customHeight="1">
      <c r="G8" s="8"/>
      <c r="H8" s="11" t="s">
        <v>92</v>
      </c>
      <c r="I8" s="22"/>
      <c r="J8" s="11"/>
      <c r="K8" s="12"/>
      <c r="L8" s="11" t="s">
        <v>148</v>
      </c>
      <c r="M8" s="11"/>
      <c r="N8" s="12"/>
      <c r="O8" s="12"/>
      <c r="P8" s="11"/>
      <c r="Q8" s="12"/>
      <c r="R8" s="12"/>
    </row>
    <row r="9" spans="7:18" ht="18.75" customHeight="1">
      <c r="G9" s="8"/>
      <c r="H9" s="11" t="s">
        <v>91</v>
      </c>
      <c r="I9" s="22"/>
      <c r="J9" s="11" t="s">
        <v>136</v>
      </c>
      <c r="K9" s="12"/>
      <c r="L9" s="13" t="s">
        <v>149</v>
      </c>
      <c r="M9" s="12"/>
      <c r="N9" s="63" t="s">
        <v>166</v>
      </c>
      <c r="O9" s="12"/>
      <c r="P9" s="11" t="s">
        <v>150</v>
      </c>
      <c r="Q9" s="12"/>
      <c r="R9" s="12"/>
    </row>
    <row r="10" spans="6:18" ht="18.75" customHeight="1">
      <c r="F10" s="8" t="s">
        <v>0</v>
      </c>
      <c r="G10" s="8"/>
      <c r="H10" s="14" t="s">
        <v>6</v>
      </c>
      <c r="I10" s="15"/>
      <c r="J10" s="14" t="s">
        <v>154</v>
      </c>
      <c r="K10" s="16"/>
      <c r="L10" s="14" t="s">
        <v>129</v>
      </c>
      <c r="M10" s="16"/>
      <c r="N10" s="64" t="s">
        <v>167</v>
      </c>
      <c r="O10" s="16"/>
      <c r="P10" s="19" t="s">
        <v>151</v>
      </c>
      <c r="Q10" s="16"/>
      <c r="R10" s="14" t="s">
        <v>7</v>
      </c>
    </row>
    <row r="11" spans="1:18" ht="18.75" customHeight="1">
      <c r="A11" s="44" t="s">
        <v>95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9" ht="18.75" customHeight="1">
      <c r="A12" s="61" t="s">
        <v>161</v>
      </c>
      <c r="H12" s="77">
        <v>483649</v>
      </c>
      <c r="I12" s="77"/>
      <c r="J12" s="77">
        <v>221256</v>
      </c>
      <c r="K12" s="77"/>
      <c r="L12" s="90">
        <v>-4903</v>
      </c>
      <c r="M12" s="77"/>
      <c r="N12" s="77">
        <v>-6386</v>
      </c>
      <c r="O12" s="77"/>
      <c r="P12" s="77">
        <v>111133</v>
      </c>
      <c r="Q12" s="77"/>
      <c r="R12" s="77">
        <f>SUM(H12:Q12)</f>
        <v>804749</v>
      </c>
      <c r="S12" s="17"/>
    </row>
    <row r="13" spans="1:19" ht="18.75" customHeight="1">
      <c r="A13" s="7" t="s">
        <v>93</v>
      </c>
      <c r="F13" s="41">
        <v>22.1</v>
      </c>
      <c r="H13" s="77">
        <v>121903</v>
      </c>
      <c r="I13" s="77"/>
      <c r="J13" s="90">
        <v>158959</v>
      </c>
      <c r="K13" s="77"/>
      <c r="L13" s="91">
        <v>0</v>
      </c>
      <c r="M13" s="77"/>
      <c r="N13" s="91">
        <v>0</v>
      </c>
      <c r="O13" s="77"/>
      <c r="P13" s="91">
        <v>0</v>
      </c>
      <c r="Q13" s="77"/>
      <c r="R13" s="77">
        <f>SUM(H13:Q13)</f>
        <v>280862</v>
      </c>
      <c r="S13" s="17"/>
    </row>
    <row r="14" spans="1:19" ht="18.75" customHeight="1">
      <c r="A14" s="66" t="s">
        <v>164</v>
      </c>
      <c r="F14" s="41"/>
      <c r="H14" s="91">
        <v>0</v>
      </c>
      <c r="I14" s="77"/>
      <c r="J14" s="91">
        <v>0</v>
      </c>
      <c r="K14" s="77"/>
      <c r="L14" s="91">
        <v>0</v>
      </c>
      <c r="M14" s="77"/>
      <c r="N14" s="77">
        <f>'งบดุล E'!K125</f>
        <v>-57214</v>
      </c>
      <c r="O14" s="77"/>
      <c r="P14" s="91">
        <v>0</v>
      </c>
      <c r="Q14" s="77"/>
      <c r="R14" s="77">
        <f>SUM(H14:Q14)</f>
        <v>-57214</v>
      </c>
      <c r="S14" s="17"/>
    </row>
    <row r="15" spans="1:19" ht="18.75" customHeight="1">
      <c r="A15" s="7" t="s">
        <v>85</v>
      </c>
      <c r="F15" s="41"/>
      <c r="H15" s="91">
        <v>0</v>
      </c>
      <c r="I15" s="77"/>
      <c r="J15" s="91">
        <v>0</v>
      </c>
      <c r="K15" s="77"/>
      <c r="L15" s="91">
        <v>0</v>
      </c>
      <c r="M15" s="77"/>
      <c r="N15" s="91">
        <v>0</v>
      </c>
      <c r="O15" s="77"/>
      <c r="P15" s="77">
        <v>-7517</v>
      </c>
      <c r="Q15" s="77"/>
      <c r="R15" s="77">
        <f>SUM(H15:Q15)</f>
        <v>-7517</v>
      </c>
      <c r="S15" s="17"/>
    </row>
    <row r="16" spans="1:19" ht="18.75" customHeight="1">
      <c r="A16" s="61" t="s">
        <v>162</v>
      </c>
      <c r="F16" s="41"/>
      <c r="H16" s="59">
        <f>SUM(H12:H15)</f>
        <v>605552</v>
      </c>
      <c r="I16" s="77"/>
      <c r="J16" s="59">
        <f>SUM(J12:J15)</f>
        <v>380215</v>
      </c>
      <c r="K16" s="77"/>
      <c r="L16" s="59">
        <f>SUM(L12:L15)</f>
        <v>-4903</v>
      </c>
      <c r="M16" s="77"/>
      <c r="N16" s="59">
        <f>SUM(N12:N15)</f>
        <v>-63600</v>
      </c>
      <c r="O16" s="77"/>
      <c r="P16" s="59">
        <f>SUM(P12:P15)</f>
        <v>103616</v>
      </c>
      <c r="Q16" s="77"/>
      <c r="R16" s="59">
        <f>SUM(R12:R15)</f>
        <v>1020880</v>
      </c>
      <c r="S16" s="17"/>
    </row>
    <row r="17" spans="1:19" s="49" customFormat="1" ht="18.75" customHeight="1">
      <c r="A17" s="7" t="s">
        <v>93</v>
      </c>
      <c r="F17" s="50">
        <v>22.2</v>
      </c>
      <c r="H17" s="92">
        <v>151388</v>
      </c>
      <c r="I17" s="92"/>
      <c r="J17" s="92">
        <v>107485</v>
      </c>
      <c r="K17" s="92"/>
      <c r="L17" s="93">
        <v>0</v>
      </c>
      <c r="M17" s="92"/>
      <c r="N17" s="93">
        <v>0</v>
      </c>
      <c r="O17" s="92"/>
      <c r="P17" s="93">
        <v>0</v>
      </c>
      <c r="Q17" s="92"/>
      <c r="R17" s="92">
        <f>SUM(H17:Q17)</f>
        <v>258873</v>
      </c>
      <c r="S17" s="51"/>
    </row>
    <row r="18" spans="1:19" s="49" customFormat="1" ht="18.75" customHeight="1">
      <c r="A18" s="66" t="s">
        <v>164</v>
      </c>
      <c r="F18" s="50"/>
      <c r="H18" s="93">
        <v>0</v>
      </c>
      <c r="I18" s="92"/>
      <c r="J18" s="93">
        <v>0</v>
      </c>
      <c r="K18" s="92"/>
      <c r="L18" s="93">
        <v>0</v>
      </c>
      <c r="M18" s="92"/>
      <c r="N18" s="92">
        <f>'งบดุล E'!I125</f>
        <v>-69016</v>
      </c>
      <c r="O18" s="92"/>
      <c r="P18" s="93">
        <v>0</v>
      </c>
      <c r="Q18" s="92"/>
      <c r="R18" s="92">
        <f>SUM(H18:Q18)</f>
        <v>-69016</v>
      </c>
      <c r="S18" s="51"/>
    </row>
    <row r="19" spans="1:19" ht="18.75" customHeight="1">
      <c r="A19" s="7" t="s">
        <v>85</v>
      </c>
      <c r="H19" s="91">
        <v>0</v>
      </c>
      <c r="I19" s="77"/>
      <c r="J19" s="91">
        <v>0</v>
      </c>
      <c r="K19" s="77"/>
      <c r="L19" s="91">
        <v>0</v>
      </c>
      <c r="M19" s="77"/>
      <c r="N19" s="91">
        <v>0</v>
      </c>
      <c r="O19" s="77"/>
      <c r="P19" s="77">
        <v>-4301</v>
      </c>
      <c r="Q19" s="77"/>
      <c r="R19" s="77">
        <f>SUM(H19:Q19)</f>
        <v>-4301</v>
      </c>
      <c r="S19" s="17"/>
    </row>
    <row r="20" spans="1:19" ht="18.75" customHeight="1">
      <c r="A20" s="7" t="s">
        <v>183</v>
      </c>
      <c r="H20" s="91"/>
      <c r="I20" s="77"/>
      <c r="J20" s="91"/>
      <c r="K20" s="77"/>
      <c r="L20" s="91"/>
      <c r="M20" s="77"/>
      <c r="N20" s="91"/>
      <c r="O20" s="77"/>
      <c r="P20" s="77"/>
      <c r="Q20" s="77"/>
      <c r="R20" s="77"/>
      <c r="S20" s="17"/>
    </row>
    <row r="21" spans="2:19" ht="18.75" customHeight="1">
      <c r="B21" s="7" t="s">
        <v>84</v>
      </c>
      <c r="H21" s="91">
        <v>0</v>
      </c>
      <c r="I21" s="77"/>
      <c r="J21" s="91">
        <v>0</v>
      </c>
      <c r="K21" s="77"/>
      <c r="L21" s="91">
        <v>0</v>
      </c>
      <c r="M21" s="77"/>
      <c r="N21" s="91">
        <v>0</v>
      </c>
      <c r="O21" s="77"/>
      <c r="P21" s="77">
        <v>340</v>
      </c>
      <c r="Q21" s="77"/>
      <c r="R21" s="77">
        <f>SUM(H21:Q21)</f>
        <v>340</v>
      </c>
      <c r="S21" s="17"/>
    </row>
    <row r="22" spans="1:19" ht="18.75" customHeight="1" thickBot="1">
      <c r="A22" s="61" t="s">
        <v>163</v>
      </c>
      <c r="H22" s="60">
        <f>SUM(H16:H21)</f>
        <v>756940</v>
      </c>
      <c r="I22" s="77"/>
      <c r="J22" s="60">
        <f>SUM(J16:J21)</f>
        <v>487700</v>
      </c>
      <c r="K22" s="77"/>
      <c r="L22" s="60">
        <f>SUM(L16:L21)</f>
        <v>-4903</v>
      </c>
      <c r="M22" s="77"/>
      <c r="N22" s="60">
        <f>SUM(N16:N21)</f>
        <v>-132616</v>
      </c>
      <c r="O22" s="77"/>
      <c r="P22" s="60">
        <f>SUM(P16:P21)</f>
        <v>99655</v>
      </c>
      <c r="Q22" s="77"/>
      <c r="R22" s="60">
        <f>SUM(R16:R21)</f>
        <v>1206776</v>
      </c>
      <c r="S22" s="17"/>
    </row>
    <row r="23" spans="8:19" ht="18.75" customHeight="1" thickTop="1"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7"/>
    </row>
    <row r="24" spans="1:18" ht="18.75" customHeight="1">
      <c r="A24" s="7" t="s">
        <v>1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8:18" ht="18.75" customHeight="1"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8:18" ht="18.75" customHeight="1"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8:18" ht="18.75" customHeight="1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9" ht="16.5" customHeight="1">
      <c r="A28" s="3" t="s">
        <v>168</v>
      </c>
      <c r="D28" s="48"/>
      <c r="J28" s="65"/>
      <c r="P28" s="7"/>
      <c r="Q28" s="7"/>
      <c r="R28" s="28" t="s">
        <v>168</v>
      </c>
      <c r="S28" s="34"/>
    </row>
  </sheetData>
  <printOptions horizontalCentered="1"/>
  <pageMargins left="0.3937007874015748" right="0" top="0.7874015748031497" bottom="0" header="0.2362204724409449" footer="0.11811023622047245"/>
  <pageSetup horizontalDpi="300" verticalDpi="300" orientation="landscape" paperSize="9" r:id="rId1"/>
  <headerFooter alignWithMargins="0">
    <oddFooter>&amp;C-  &amp;P+5  -&amp;R&amp;9&amp;T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"/>
  <sheetViews>
    <sheetView workbookViewId="0" topLeftCell="A1">
      <selection activeCell="E6" sqref="E6"/>
    </sheetView>
  </sheetViews>
  <sheetFormatPr defaultColWidth="9.33203125" defaultRowHeight="18" customHeight="1"/>
  <cols>
    <col min="1" max="4" width="3.33203125" style="7" customWidth="1"/>
    <col min="5" max="5" width="30.16015625" style="7" customWidth="1"/>
    <col min="6" max="6" width="10" style="7" customWidth="1"/>
    <col min="7" max="7" width="8.5" style="7" customWidth="1"/>
    <col min="8" max="8" width="10.83203125" style="17" customWidth="1"/>
    <col min="9" max="9" width="5.83203125" style="18" customWidth="1"/>
    <col min="10" max="10" width="10.83203125" style="17" customWidth="1"/>
    <col min="11" max="11" width="5.83203125" style="17" customWidth="1"/>
    <col min="12" max="12" width="10.83203125" style="17" customWidth="1"/>
    <col min="13" max="13" width="5.83203125" style="17" customWidth="1"/>
    <col min="14" max="14" width="10.83203125" style="17" customWidth="1"/>
    <col min="15" max="16384" width="10.66015625" style="7" customWidth="1"/>
  </cols>
  <sheetData>
    <row r="1" spans="1:14" ht="18" customHeight="1">
      <c r="A1" s="58" t="s">
        <v>17</v>
      </c>
      <c r="B1" s="10"/>
      <c r="C1" s="10"/>
      <c r="D1" s="10"/>
      <c r="E1" s="62"/>
      <c r="F1" s="10"/>
      <c r="G1" s="6"/>
      <c r="H1" s="6"/>
      <c r="I1" s="6"/>
      <c r="J1" s="6"/>
      <c r="K1" s="6"/>
      <c r="L1" s="6"/>
      <c r="M1" s="6"/>
      <c r="N1" s="6"/>
    </row>
    <row r="2" spans="1:14" ht="18" customHeight="1">
      <c r="A2" s="58" t="s">
        <v>165</v>
      </c>
      <c r="B2" s="6"/>
      <c r="C2" s="6"/>
      <c r="D2" s="6"/>
      <c r="E2" s="58"/>
      <c r="F2" s="6"/>
      <c r="G2" s="6"/>
      <c r="H2" s="6"/>
      <c r="I2" s="6"/>
      <c r="J2" s="6"/>
      <c r="K2" s="6"/>
      <c r="L2" s="6"/>
      <c r="M2" s="6"/>
      <c r="N2" s="6"/>
    </row>
    <row r="3" spans="1:14" ht="18" customHeight="1">
      <c r="A3" s="58" t="s">
        <v>158</v>
      </c>
      <c r="B3" s="6"/>
      <c r="C3" s="6"/>
      <c r="D3" s="6"/>
      <c r="E3" s="58"/>
      <c r="F3" s="6"/>
      <c r="G3" s="6"/>
      <c r="H3" s="6"/>
      <c r="I3" s="6"/>
      <c r="J3" s="6"/>
      <c r="K3" s="6"/>
      <c r="L3" s="6"/>
      <c r="M3" s="6"/>
      <c r="N3" s="6"/>
    </row>
    <row r="4" spans="1:14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8:14" ht="18" customHeight="1">
      <c r="H5" s="7"/>
      <c r="I5" s="7"/>
      <c r="J5" s="7"/>
      <c r="K5" s="7"/>
      <c r="L5" s="7"/>
      <c r="M5" s="7"/>
      <c r="N5" s="42" t="s">
        <v>94</v>
      </c>
    </row>
    <row r="6" spans="8:14" ht="18" customHeight="1">
      <c r="H6" s="30"/>
      <c r="I6" s="30"/>
      <c r="J6" s="30"/>
      <c r="K6" s="32" t="s">
        <v>39</v>
      </c>
      <c r="L6" s="55"/>
      <c r="M6" s="30"/>
      <c r="N6" s="31"/>
    </row>
    <row r="7" spans="7:14" ht="18" customHeight="1">
      <c r="G7" s="8"/>
      <c r="H7" s="11" t="s">
        <v>92</v>
      </c>
      <c r="I7" s="22"/>
      <c r="J7" s="11"/>
      <c r="K7" s="12"/>
      <c r="L7" s="12"/>
      <c r="M7" s="12"/>
      <c r="N7" s="12"/>
    </row>
    <row r="8" spans="7:14" ht="18" customHeight="1">
      <c r="G8" s="8"/>
      <c r="H8" s="11" t="s">
        <v>91</v>
      </c>
      <c r="I8" s="22"/>
      <c r="J8" s="11" t="s">
        <v>136</v>
      </c>
      <c r="K8" s="12"/>
      <c r="L8" s="63" t="s">
        <v>166</v>
      </c>
      <c r="M8" s="12"/>
      <c r="N8" s="12"/>
    </row>
    <row r="9" spans="6:14" ht="18" customHeight="1">
      <c r="F9" s="8" t="s">
        <v>0</v>
      </c>
      <c r="G9" s="8"/>
      <c r="H9" s="14" t="s">
        <v>6</v>
      </c>
      <c r="I9" s="15"/>
      <c r="J9" s="14" t="s">
        <v>154</v>
      </c>
      <c r="K9" s="16"/>
      <c r="L9" s="64" t="s">
        <v>167</v>
      </c>
      <c r="M9" s="16"/>
      <c r="N9" s="14" t="s">
        <v>7</v>
      </c>
    </row>
    <row r="10" spans="1:31" ht="18" customHeight="1">
      <c r="A10" s="44" t="s">
        <v>95</v>
      </c>
      <c r="F10" s="41"/>
      <c r="G10" s="33"/>
      <c r="H10" s="45"/>
      <c r="I10" s="45"/>
      <c r="J10" s="45"/>
      <c r="K10" s="45"/>
      <c r="L10" s="45"/>
      <c r="M10" s="45"/>
      <c r="N10" s="45"/>
      <c r="O10" s="45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ht="18" customHeight="1">
      <c r="A11" s="61" t="s">
        <v>161</v>
      </c>
      <c r="F11" s="41"/>
      <c r="G11" s="33"/>
      <c r="H11" s="45">
        <v>483649</v>
      </c>
      <c r="I11" s="45"/>
      <c r="J11" s="45">
        <v>221256</v>
      </c>
      <c r="K11" s="45"/>
      <c r="L11" s="45">
        <v>-6386</v>
      </c>
      <c r="M11" s="45"/>
      <c r="N11" s="45">
        <f>SUM(H11:M11)</f>
        <v>698519</v>
      </c>
      <c r="O11" s="45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ht="18" customHeight="1">
      <c r="A12" s="7" t="s">
        <v>93</v>
      </c>
      <c r="F12" s="41">
        <v>22.1</v>
      </c>
      <c r="G12" s="33"/>
      <c r="H12" s="45">
        <v>121903</v>
      </c>
      <c r="I12" s="45"/>
      <c r="J12" s="45">
        <v>158959</v>
      </c>
      <c r="K12" s="45"/>
      <c r="L12" s="85">
        <v>0</v>
      </c>
      <c r="M12" s="45"/>
      <c r="N12" s="45">
        <f>SUM(H12:M12)</f>
        <v>280862</v>
      </c>
      <c r="O12" s="45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ht="18" customHeight="1">
      <c r="A13" s="66" t="s">
        <v>164</v>
      </c>
      <c r="F13" s="41"/>
      <c r="G13" s="33"/>
      <c r="H13" s="85">
        <v>0</v>
      </c>
      <c r="I13" s="45"/>
      <c r="J13" s="85">
        <v>0</v>
      </c>
      <c r="K13" s="45"/>
      <c r="L13" s="45">
        <f>'งบดุล E'!O125</f>
        <v>-57214</v>
      </c>
      <c r="M13" s="45"/>
      <c r="N13" s="45">
        <f>SUM(H13:M13)</f>
        <v>-57214</v>
      </c>
      <c r="O13" s="45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ht="18" customHeight="1">
      <c r="A14" s="61" t="s">
        <v>162</v>
      </c>
      <c r="F14" s="41"/>
      <c r="G14" s="33"/>
      <c r="H14" s="86">
        <f>SUM(H11:H13)</f>
        <v>605552</v>
      </c>
      <c r="I14" s="45"/>
      <c r="J14" s="86">
        <f>SUM(J11:J13)</f>
        <v>380215</v>
      </c>
      <c r="K14" s="45"/>
      <c r="L14" s="86">
        <f>SUM(L11:L13)</f>
        <v>-63600</v>
      </c>
      <c r="M14" s="45"/>
      <c r="N14" s="86">
        <f>SUM(N11:N13)</f>
        <v>922167</v>
      </c>
      <c r="O14" s="45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18" customHeight="1">
      <c r="A15" s="7" t="s">
        <v>93</v>
      </c>
      <c r="F15" s="41">
        <v>22.2</v>
      </c>
      <c r="G15" s="33"/>
      <c r="H15" s="87">
        <v>151388</v>
      </c>
      <c r="I15" s="45"/>
      <c r="J15" s="88">
        <v>107485</v>
      </c>
      <c r="K15" s="45"/>
      <c r="L15" s="85">
        <v>0</v>
      </c>
      <c r="M15" s="45"/>
      <c r="N15" s="87">
        <f>SUM(H15:M15)</f>
        <v>258873</v>
      </c>
      <c r="O15" s="45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18" customHeight="1">
      <c r="A16" s="66" t="s">
        <v>164</v>
      </c>
      <c r="F16" s="41"/>
      <c r="G16" s="33"/>
      <c r="H16" s="85">
        <v>0</v>
      </c>
      <c r="I16" s="45"/>
      <c r="J16" s="85">
        <v>0</v>
      </c>
      <c r="K16" s="45"/>
      <c r="L16" s="45">
        <f>'งบดุล E'!M125</f>
        <v>-69016</v>
      </c>
      <c r="M16" s="45"/>
      <c r="N16" s="45">
        <f>SUM(H16:M16)</f>
        <v>-69016</v>
      </c>
      <c r="O16" s="45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ht="18" customHeight="1" thickBot="1">
      <c r="A17" s="61" t="s">
        <v>163</v>
      </c>
      <c r="F17" s="41"/>
      <c r="G17" s="33"/>
      <c r="H17" s="89">
        <f>SUM(H14:H16)</f>
        <v>756940</v>
      </c>
      <c r="I17" s="45"/>
      <c r="J17" s="89">
        <f>SUM(J14:J16)</f>
        <v>487700</v>
      </c>
      <c r="K17" s="45"/>
      <c r="L17" s="89">
        <f>SUM(L14:L16)</f>
        <v>-132616</v>
      </c>
      <c r="M17" s="45"/>
      <c r="N17" s="89">
        <f>SUM(N14:N16)</f>
        <v>1112024</v>
      </c>
      <c r="O17" s="4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7:31" ht="18" customHeight="1" thickTop="1">
      <c r="G18" s="33"/>
      <c r="H18" s="45"/>
      <c r="I18" s="45"/>
      <c r="J18" s="45"/>
      <c r="K18" s="45"/>
      <c r="L18" s="45"/>
      <c r="M18" s="45"/>
      <c r="N18" s="45"/>
      <c r="O18" s="45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7:31" ht="18" customHeight="1">
      <c r="G19" s="33"/>
      <c r="H19" s="45"/>
      <c r="I19" s="45"/>
      <c r="J19" s="45"/>
      <c r="K19" s="45"/>
      <c r="L19" s="45"/>
      <c r="M19" s="45"/>
      <c r="N19" s="45"/>
      <c r="O19" s="45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ht="18" customHeight="1">
      <c r="A20" s="3" t="s">
        <v>1</v>
      </c>
      <c r="G20" s="33"/>
      <c r="H20" s="45"/>
      <c r="I20" s="45"/>
      <c r="J20" s="45"/>
      <c r="K20" s="45"/>
      <c r="L20" s="45"/>
      <c r="M20" s="45"/>
      <c r="N20" s="45"/>
      <c r="O20" s="45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7:31" ht="18" customHeight="1">
      <c r="G21" s="33"/>
      <c r="H21" s="45"/>
      <c r="I21" s="45"/>
      <c r="J21" s="45"/>
      <c r="K21" s="45"/>
      <c r="L21" s="45"/>
      <c r="M21" s="45"/>
      <c r="N21" s="45"/>
      <c r="O21" s="45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7:31" ht="18" customHeight="1"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7:31" ht="18" customHeight="1"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7:31" ht="18" customHeight="1"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6" ht="18" customHeight="1">
      <c r="L26" s="34"/>
    </row>
    <row r="28" spans="1:19" ht="16.5" customHeight="1">
      <c r="A28" s="7" t="s">
        <v>168</v>
      </c>
      <c r="D28" s="48"/>
      <c r="H28" s="100" t="s">
        <v>168</v>
      </c>
      <c r="I28" s="100"/>
      <c r="J28" s="100"/>
      <c r="K28" s="100"/>
      <c r="L28" s="100"/>
      <c r="M28" s="100"/>
      <c r="N28" s="100"/>
      <c r="S28" s="34"/>
    </row>
  </sheetData>
  <mergeCells count="1">
    <mergeCell ref="H28:N28"/>
  </mergeCells>
  <printOptions horizontalCentered="1"/>
  <pageMargins left="0.3937007874015748" right="0" top="0.7874015748031497" bottom="0" header="0.2362204724409449" footer="0.11811023622047245"/>
  <pageSetup horizontalDpi="300" verticalDpi="300" orientation="landscape" paperSize="9" r:id="rId1"/>
  <headerFooter alignWithMargins="0">
    <oddFooter>&amp;C-  &amp;P+6  -&amp;R&amp;9&amp;T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="120" zoomScaleNormal="120" workbookViewId="0" topLeftCell="A1">
      <selection activeCell="B5" sqref="B5"/>
    </sheetView>
  </sheetViews>
  <sheetFormatPr defaultColWidth="9.33203125" defaultRowHeight="18" customHeight="1"/>
  <cols>
    <col min="1" max="4" width="2.83203125" style="7" customWidth="1"/>
    <col min="5" max="5" width="10.33203125" style="7" customWidth="1"/>
    <col min="6" max="6" width="32.5" style="7" customWidth="1"/>
    <col min="7" max="7" width="6" style="7" customWidth="1"/>
    <col min="8" max="8" width="2.83203125" style="7" customWidth="1"/>
    <col min="9" max="9" width="8.83203125" style="7" customWidth="1"/>
    <col min="10" max="10" width="2.83203125" style="7" customWidth="1"/>
    <col min="11" max="11" width="8.83203125" style="7" customWidth="1"/>
    <col min="12" max="12" width="2.83203125" style="6" customWidth="1"/>
    <col min="13" max="13" width="8.83203125" style="9" customWidth="1"/>
    <col min="14" max="14" width="2.83203125" style="9" customWidth="1"/>
    <col min="15" max="15" width="8.83203125" style="9" customWidth="1"/>
    <col min="16" max="16" width="1.83203125" style="7" customWidth="1"/>
    <col min="17" max="16384" width="9.33203125" style="7" customWidth="1"/>
  </cols>
  <sheetData>
    <row r="1" spans="1:15" ht="18" customHeight="1">
      <c r="A1" s="56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8" customHeight="1">
      <c r="A2" s="56" t="s">
        <v>159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</row>
    <row r="3" spans="1:15" ht="18" customHeight="1">
      <c r="A3" s="56" t="s">
        <v>158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42" t="s">
        <v>94</v>
      </c>
    </row>
    <row r="5" spans="1:15" ht="18" customHeight="1">
      <c r="A5" s="1"/>
      <c r="B5" s="1"/>
      <c r="C5" s="1"/>
      <c r="D5" s="1"/>
      <c r="E5" s="1"/>
      <c r="F5" s="1"/>
      <c r="H5" s="1"/>
      <c r="I5" s="98" t="s">
        <v>38</v>
      </c>
      <c r="J5" s="98"/>
      <c r="K5" s="98"/>
      <c r="L5" s="1"/>
      <c r="M5" s="99" t="s">
        <v>39</v>
      </c>
      <c r="N5" s="99"/>
      <c r="O5" s="99"/>
    </row>
    <row r="6" spans="1:15" ht="18" customHeight="1">
      <c r="A6" s="1"/>
      <c r="B6" s="1"/>
      <c r="C6" s="1"/>
      <c r="D6" s="1"/>
      <c r="E6" s="1"/>
      <c r="F6" s="1"/>
      <c r="G6" s="4"/>
      <c r="H6" s="1"/>
      <c r="I6" s="43">
        <v>2005</v>
      </c>
      <c r="J6" s="24"/>
      <c r="K6" s="43">
        <v>2004</v>
      </c>
      <c r="L6" s="26"/>
      <c r="M6" s="43">
        <v>2005</v>
      </c>
      <c r="N6" s="25"/>
      <c r="O6" s="43">
        <v>2004</v>
      </c>
    </row>
    <row r="7" spans="1:15" ht="18" customHeight="1">
      <c r="A7" s="39" t="s">
        <v>82</v>
      </c>
      <c r="B7" s="3"/>
      <c r="C7" s="3"/>
      <c r="D7" s="3"/>
      <c r="E7" s="3"/>
      <c r="F7" s="3"/>
      <c r="G7" s="20"/>
      <c r="H7" s="20"/>
      <c r="I7" s="67"/>
      <c r="J7" s="67"/>
      <c r="K7" s="67"/>
      <c r="L7" s="67"/>
      <c r="M7" s="67"/>
      <c r="N7" s="67"/>
      <c r="O7" s="67"/>
    </row>
    <row r="8" spans="1:15" ht="18" customHeight="1">
      <c r="A8" s="39" t="s">
        <v>164</v>
      </c>
      <c r="B8" s="3"/>
      <c r="C8" s="3"/>
      <c r="D8" s="3"/>
      <c r="E8" s="3"/>
      <c r="G8" s="20"/>
      <c r="H8" s="20"/>
      <c r="I8" s="67">
        <f>'งบดุล E'!I125</f>
        <v>-69016</v>
      </c>
      <c r="J8" s="67"/>
      <c r="K8" s="67">
        <f>'งบดุล E'!K125</f>
        <v>-57214</v>
      </c>
      <c r="L8" s="67"/>
      <c r="M8" s="67">
        <f>'งบดุล E'!M125</f>
        <v>-69016</v>
      </c>
      <c r="N8" s="67"/>
      <c r="O8" s="67">
        <f>'งบดุล E'!O125</f>
        <v>-57214</v>
      </c>
    </row>
    <row r="9" spans="1:15" ht="18" customHeight="1">
      <c r="A9" s="39" t="s">
        <v>169</v>
      </c>
      <c r="B9" s="3"/>
      <c r="C9" s="3"/>
      <c r="D9" s="3"/>
      <c r="E9" s="3"/>
      <c r="G9" s="20"/>
      <c r="H9" s="20"/>
      <c r="I9" s="67"/>
      <c r="J9" s="67"/>
      <c r="K9" s="67"/>
      <c r="L9" s="67"/>
      <c r="M9" s="67"/>
      <c r="N9" s="67"/>
      <c r="O9" s="67"/>
    </row>
    <row r="10" spans="2:15" ht="18" customHeight="1">
      <c r="B10" s="39" t="s">
        <v>103</v>
      </c>
      <c r="C10" s="3"/>
      <c r="D10" s="3"/>
      <c r="G10" s="20"/>
      <c r="H10" s="20"/>
      <c r="I10" s="67"/>
      <c r="J10" s="67"/>
      <c r="K10" s="67"/>
      <c r="L10" s="67"/>
      <c r="M10" s="67"/>
      <c r="N10" s="67"/>
      <c r="O10" s="67"/>
    </row>
    <row r="11" spans="1:15" ht="18" customHeight="1">
      <c r="A11" s="3" t="s">
        <v>70</v>
      </c>
      <c r="B11" s="3"/>
      <c r="C11" s="3"/>
      <c r="D11" s="3"/>
      <c r="G11" s="20"/>
      <c r="H11" s="20"/>
      <c r="I11" s="67">
        <v>24068</v>
      </c>
      <c r="J11" s="67"/>
      <c r="K11" s="67">
        <v>17130</v>
      </c>
      <c r="L11" s="67"/>
      <c r="M11" s="67">
        <v>7387</v>
      </c>
      <c r="N11" s="67"/>
      <c r="O11" s="67">
        <v>6928</v>
      </c>
    </row>
    <row r="12" spans="1:15" ht="18" customHeight="1">
      <c r="A12" s="3" t="s">
        <v>125</v>
      </c>
      <c r="B12" s="3"/>
      <c r="C12" s="3"/>
      <c r="D12" s="3"/>
      <c r="G12" s="20"/>
      <c r="H12" s="20"/>
      <c r="I12" s="70">
        <v>1982</v>
      </c>
      <c r="J12" s="67"/>
      <c r="K12" s="70">
        <v>0</v>
      </c>
      <c r="L12" s="67"/>
      <c r="M12" s="70">
        <v>1982</v>
      </c>
      <c r="N12" s="67"/>
      <c r="O12" s="70">
        <v>0</v>
      </c>
    </row>
    <row r="13" spans="1:15" ht="18" customHeight="1">
      <c r="A13" s="3" t="s">
        <v>71</v>
      </c>
      <c r="B13" s="3"/>
      <c r="C13" s="3"/>
      <c r="D13" s="3"/>
      <c r="G13" s="20"/>
      <c r="H13" s="20"/>
      <c r="I13" s="67">
        <v>863</v>
      </c>
      <c r="J13" s="67"/>
      <c r="K13" s="67">
        <v>863</v>
      </c>
      <c r="L13" s="67"/>
      <c r="M13" s="67">
        <v>863</v>
      </c>
      <c r="N13" s="67"/>
      <c r="O13" s="67">
        <v>863</v>
      </c>
    </row>
    <row r="14" spans="1:15" ht="18" customHeight="1">
      <c r="A14" s="3" t="s">
        <v>152</v>
      </c>
      <c r="B14" s="3"/>
      <c r="C14" s="3"/>
      <c r="D14" s="3"/>
      <c r="G14" s="20"/>
      <c r="H14" s="20"/>
      <c r="I14" s="67">
        <v>731</v>
      </c>
      <c r="J14" s="67"/>
      <c r="K14" s="67">
        <v>972</v>
      </c>
      <c r="L14" s="67"/>
      <c r="M14" s="69">
        <v>731</v>
      </c>
      <c r="N14" s="67"/>
      <c r="O14" s="69">
        <v>972</v>
      </c>
    </row>
    <row r="15" spans="1:15" ht="18" customHeight="1">
      <c r="A15" s="3" t="s">
        <v>83</v>
      </c>
      <c r="B15" s="3"/>
      <c r="C15" s="3"/>
      <c r="D15" s="3"/>
      <c r="G15" s="20"/>
      <c r="H15" s="20"/>
      <c r="I15" s="69"/>
      <c r="J15" s="67"/>
      <c r="K15" s="69"/>
      <c r="L15" s="67"/>
      <c r="M15" s="67"/>
      <c r="N15" s="67"/>
      <c r="O15" s="67"/>
    </row>
    <row r="16" spans="2:15" ht="18" customHeight="1">
      <c r="B16" s="3" t="s">
        <v>84</v>
      </c>
      <c r="C16" s="3"/>
      <c r="D16" s="3"/>
      <c r="G16" s="20"/>
      <c r="H16" s="20"/>
      <c r="I16" s="69">
        <v>0</v>
      </c>
      <c r="J16" s="67"/>
      <c r="K16" s="69">
        <v>311</v>
      </c>
      <c r="L16" s="67"/>
      <c r="M16" s="67">
        <v>51533</v>
      </c>
      <c r="N16" s="67"/>
      <c r="O16" s="67">
        <v>46280</v>
      </c>
    </row>
    <row r="17" spans="1:15" ht="18" customHeight="1">
      <c r="A17" s="3" t="s">
        <v>187</v>
      </c>
      <c r="B17" s="3"/>
      <c r="C17" s="3"/>
      <c r="D17" s="3"/>
      <c r="G17" s="20"/>
      <c r="H17" s="20"/>
      <c r="I17" s="69">
        <v>6933</v>
      </c>
      <c r="J17" s="67"/>
      <c r="K17" s="69">
        <v>0</v>
      </c>
      <c r="L17" s="67"/>
      <c r="M17" s="67">
        <v>0</v>
      </c>
      <c r="N17" s="67"/>
      <c r="O17" s="67">
        <v>0</v>
      </c>
    </row>
    <row r="18" spans="1:15" ht="18" customHeight="1">
      <c r="A18" s="3" t="s">
        <v>85</v>
      </c>
      <c r="B18" s="3"/>
      <c r="C18" s="3"/>
      <c r="D18" s="3"/>
      <c r="G18" s="20"/>
      <c r="H18" s="20"/>
      <c r="I18" s="67">
        <v>-4301</v>
      </c>
      <c r="J18" s="67"/>
      <c r="K18" s="67">
        <v>-7517</v>
      </c>
      <c r="L18" s="67"/>
      <c r="M18" s="70">
        <v>0</v>
      </c>
      <c r="N18" s="67"/>
      <c r="O18" s="70">
        <v>0</v>
      </c>
    </row>
    <row r="19" spans="1:15" ht="18" customHeight="1">
      <c r="A19" s="3" t="s">
        <v>170</v>
      </c>
      <c r="B19" s="3"/>
      <c r="C19" s="3"/>
      <c r="D19" s="3"/>
      <c r="G19" s="20"/>
      <c r="H19" s="20"/>
      <c r="I19" s="67">
        <v>188</v>
      </c>
      <c r="J19" s="67"/>
      <c r="K19" s="70">
        <v>0</v>
      </c>
      <c r="L19" s="67"/>
      <c r="M19" s="70">
        <v>0</v>
      </c>
      <c r="N19" s="67"/>
      <c r="O19" s="70">
        <v>0</v>
      </c>
    </row>
    <row r="20" spans="1:15" ht="18" customHeight="1">
      <c r="A20" s="3" t="s">
        <v>72</v>
      </c>
      <c r="B20" s="3"/>
      <c r="C20" s="3"/>
      <c r="D20" s="3"/>
      <c r="G20" s="20"/>
      <c r="H20" s="20"/>
      <c r="I20" s="67"/>
      <c r="J20" s="67"/>
      <c r="K20" s="67"/>
      <c r="L20" s="67"/>
      <c r="M20" s="70"/>
      <c r="N20" s="67"/>
      <c r="O20" s="70"/>
    </row>
    <row r="21" spans="1:15" ht="18" customHeight="1">
      <c r="A21" s="3"/>
      <c r="B21" s="3" t="s">
        <v>77</v>
      </c>
      <c r="C21" s="3"/>
      <c r="D21" s="3"/>
      <c r="G21" s="20"/>
      <c r="H21" s="20"/>
      <c r="I21" s="82">
        <v>0</v>
      </c>
      <c r="J21" s="82"/>
      <c r="K21" s="82">
        <v>-315</v>
      </c>
      <c r="L21" s="82"/>
      <c r="M21" s="97">
        <v>0</v>
      </c>
      <c r="N21" s="82"/>
      <c r="O21" s="97">
        <v>0</v>
      </c>
    </row>
    <row r="22" spans="1:15" ht="18" customHeight="1">
      <c r="A22" s="3" t="s">
        <v>181</v>
      </c>
      <c r="B22" s="3"/>
      <c r="C22" s="3"/>
      <c r="D22" s="3"/>
      <c r="G22" s="20"/>
      <c r="H22" s="20"/>
      <c r="I22" s="79">
        <v>10560</v>
      </c>
      <c r="J22" s="67"/>
      <c r="K22" s="79">
        <v>0</v>
      </c>
      <c r="L22" s="67"/>
      <c r="M22" s="80">
        <v>250</v>
      </c>
      <c r="N22" s="67"/>
      <c r="O22" s="80">
        <v>0</v>
      </c>
    </row>
    <row r="23" spans="1:15" ht="18" customHeight="1">
      <c r="A23" s="3"/>
      <c r="B23" s="3"/>
      <c r="C23" s="3"/>
      <c r="D23" s="3"/>
      <c r="G23" s="20"/>
      <c r="H23" s="20"/>
      <c r="I23" s="67">
        <f>SUM(I8:I22)</f>
        <v>-27992</v>
      </c>
      <c r="J23" s="67"/>
      <c r="K23" s="67">
        <f>SUM(K8:K22)</f>
        <v>-45770</v>
      </c>
      <c r="L23" s="67"/>
      <c r="M23" s="67">
        <f>SUM(M8:M22)</f>
        <v>-6270</v>
      </c>
      <c r="N23" s="67"/>
      <c r="O23" s="67">
        <f>SUM(O8:O22)</f>
        <v>-2171</v>
      </c>
    </row>
    <row r="24" spans="1:15" ht="18" customHeight="1">
      <c r="A24" s="29" t="s">
        <v>86</v>
      </c>
      <c r="B24" s="3"/>
      <c r="C24" s="3"/>
      <c r="D24" s="3"/>
      <c r="E24" s="3"/>
      <c r="G24" s="20"/>
      <c r="H24" s="20"/>
      <c r="I24" s="67"/>
      <c r="J24" s="67"/>
      <c r="K24" s="67"/>
      <c r="L24" s="67"/>
      <c r="M24" s="67"/>
      <c r="N24" s="67"/>
      <c r="O24" s="67"/>
    </row>
    <row r="25" spans="1:15" ht="18" customHeight="1">
      <c r="A25" s="3" t="s">
        <v>33</v>
      </c>
      <c r="B25" s="3"/>
      <c r="C25" s="3"/>
      <c r="D25" s="3"/>
      <c r="G25" s="20"/>
      <c r="H25" s="20"/>
      <c r="I25" s="67">
        <v>-3083</v>
      </c>
      <c r="J25" s="67"/>
      <c r="K25" s="67">
        <v>-1249</v>
      </c>
      <c r="L25" s="67"/>
      <c r="M25" s="67">
        <v>-3083</v>
      </c>
      <c r="N25" s="67"/>
      <c r="O25" s="67">
        <v>-1249</v>
      </c>
    </row>
    <row r="26" spans="1:15" ht="18" customHeight="1">
      <c r="A26" s="3" t="s">
        <v>97</v>
      </c>
      <c r="B26" s="3"/>
      <c r="C26" s="3"/>
      <c r="D26" s="3"/>
      <c r="G26" s="20"/>
      <c r="H26" s="20"/>
      <c r="I26" s="67">
        <v>1291</v>
      </c>
      <c r="J26" s="67"/>
      <c r="K26" s="67">
        <v>9232</v>
      </c>
      <c r="L26" s="67"/>
      <c r="M26" s="67">
        <v>-622</v>
      </c>
      <c r="N26" s="67"/>
      <c r="O26" s="67">
        <v>9232</v>
      </c>
    </row>
    <row r="27" spans="1:15" ht="18" customHeight="1">
      <c r="A27" s="3" t="s">
        <v>34</v>
      </c>
      <c r="B27" s="3"/>
      <c r="C27" s="3"/>
      <c r="D27" s="3"/>
      <c r="G27" s="20"/>
      <c r="H27" s="20"/>
      <c r="I27" s="67">
        <v>387</v>
      </c>
      <c r="J27" s="67"/>
      <c r="K27" s="67">
        <v>-6650</v>
      </c>
      <c r="L27" s="67"/>
      <c r="M27" s="67">
        <v>-158</v>
      </c>
      <c r="N27" s="67"/>
      <c r="O27" s="67">
        <v>-6277</v>
      </c>
    </row>
    <row r="28" spans="1:15" ht="18" customHeight="1">
      <c r="A28" s="3" t="s">
        <v>13</v>
      </c>
      <c r="B28" s="3"/>
      <c r="C28" s="3"/>
      <c r="D28" s="3"/>
      <c r="G28" s="20"/>
      <c r="H28" s="20"/>
      <c r="I28" s="67">
        <v>-7598</v>
      </c>
      <c r="J28" s="67"/>
      <c r="K28" s="67">
        <v>-257</v>
      </c>
      <c r="L28" s="67"/>
      <c r="M28" s="67">
        <v>-633</v>
      </c>
      <c r="N28" s="67"/>
      <c r="O28" s="67">
        <v>-815</v>
      </c>
    </row>
    <row r="29" spans="1:15" ht="18" customHeight="1">
      <c r="A29" s="3" t="s">
        <v>121</v>
      </c>
      <c r="B29" s="3"/>
      <c r="C29" s="3"/>
      <c r="D29" s="3"/>
      <c r="G29" s="20"/>
      <c r="H29" s="20"/>
      <c r="I29" s="69">
        <v>-60</v>
      </c>
      <c r="J29" s="70"/>
      <c r="K29" s="69">
        <v>-64</v>
      </c>
      <c r="L29" s="67"/>
      <c r="M29" s="67">
        <v>815</v>
      </c>
      <c r="N29" s="67"/>
      <c r="O29" s="67">
        <v>-9915</v>
      </c>
    </row>
    <row r="30" spans="1:15" ht="18" customHeight="1">
      <c r="A30" s="3" t="s">
        <v>104</v>
      </c>
      <c r="B30" s="3"/>
      <c r="C30" s="3"/>
      <c r="D30" s="3"/>
      <c r="G30" s="20"/>
      <c r="H30" s="20"/>
      <c r="I30" s="67">
        <v>-10304</v>
      </c>
      <c r="J30" s="67"/>
      <c r="K30" s="67">
        <v>415</v>
      </c>
      <c r="L30" s="67"/>
      <c r="M30" s="67">
        <v>-244</v>
      </c>
      <c r="N30" s="67"/>
      <c r="O30" s="67">
        <v>1</v>
      </c>
    </row>
    <row r="31" spans="1:15" ht="18" customHeight="1">
      <c r="A31" s="29" t="s">
        <v>87</v>
      </c>
      <c r="B31" s="3"/>
      <c r="C31" s="3"/>
      <c r="D31" s="3"/>
      <c r="E31" s="3"/>
      <c r="G31" s="20"/>
      <c r="H31" s="20"/>
      <c r="I31" s="67"/>
      <c r="J31" s="67"/>
      <c r="K31" s="67"/>
      <c r="L31" s="67"/>
      <c r="M31" s="67"/>
      <c r="N31" s="67"/>
      <c r="O31" s="67"/>
    </row>
    <row r="32" spans="1:15" ht="18" customHeight="1">
      <c r="A32" s="3" t="s">
        <v>105</v>
      </c>
      <c r="B32" s="3"/>
      <c r="C32" s="3"/>
      <c r="D32" s="3"/>
      <c r="G32" s="20"/>
      <c r="H32" s="20"/>
      <c r="I32" s="70">
        <v>0</v>
      </c>
      <c r="J32" s="67"/>
      <c r="K32" s="70">
        <v>0</v>
      </c>
      <c r="L32" s="67"/>
      <c r="M32" s="67">
        <v>-151</v>
      </c>
      <c r="N32" s="67"/>
      <c r="O32" s="67">
        <v>3103</v>
      </c>
    </row>
    <row r="33" spans="1:15" ht="18" customHeight="1">
      <c r="A33" s="3" t="s">
        <v>35</v>
      </c>
      <c r="B33" s="3"/>
      <c r="C33" s="3"/>
      <c r="D33" s="3"/>
      <c r="G33" s="20"/>
      <c r="H33" s="20"/>
      <c r="I33" s="67">
        <v>-5219</v>
      </c>
      <c r="J33" s="67"/>
      <c r="K33" s="67">
        <v>-33088</v>
      </c>
      <c r="L33" s="67"/>
      <c r="M33" s="67">
        <v>-1097</v>
      </c>
      <c r="N33" s="67"/>
      <c r="O33" s="67">
        <v>-587</v>
      </c>
    </row>
    <row r="34" spans="1:15" ht="18" customHeight="1">
      <c r="A34" s="3" t="s">
        <v>106</v>
      </c>
      <c r="B34" s="3"/>
      <c r="C34" s="3"/>
      <c r="D34" s="3"/>
      <c r="G34" s="20"/>
      <c r="H34" s="20"/>
      <c r="I34" s="69">
        <v>2748</v>
      </c>
      <c r="J34" s="67"/>
      <c r="K34" s="69">
        <v>-5753</v>
      </c>
      <c r="L34" s="67"/>
      <c r="M34" s="69">
        <v>-283</v>
      </c>
      <c r="N34" s="67"/>
      <c r="O34" s="69">
        <v>-5314</v>
      </c>
    </row>
    <row r="35" spans="1:15" ht="18" customHeight="1">
      <c r="A35" s="3" t="s">
        <v>101</v>
      </c>
      <c r="B35" s="3"/>
      <c r="C35" s="3"/>
      <c r="D35" s="3"/>
      <c r="G35" s="20"/>
      <c r="H35" s="20"/>
      <c r="I35" s="70">
        <v>0</v>
      </c>
      <c r="J35" s="70"/>
      <c r="K35" s="70">
        <v>0</v>
      </c>
      <c r="L35" s="67"/>
      <c r="M35" s="69">
        <v>0</v>
      </c>
      <c r="N35" s="67"/>
      <c r="O35" s="69">
        <v>-45</v>
      </c>
    </row>
    <row r="36" spans="1:15" ht="18" customHeight="1">
      <c r="A36" s="3" t="s">
        <v>126</v>
      </c>
      <c r="B36" s="3"/>
      <c r="C36" s="3"/>
      <c r="D36" s="3"/>
      <c r="G36" s="20"/>
      <c r="H36" s="20"/>
      <c r="I36" s="69">
        <v>0</v>
      </c>
      <c r="J36" s="70"/>
      <c r="K36" s="69">
        <v>-70127</v>
      </c>
      <c r="L36" s="67"/>
      <c r="M36" s="69">
        <v>0</v>
      </c>
      <c r="N36" s="67"/>
      <c r="O36" s="69">
        <v>-70127</v>
      </c>
    </row>
    <row r="37" spans="1:15" ht="18" customHeight="1">
      <c r="A37" s="3" t="s">
        <v>22</v>
      </c>
      <c r="B37" s="3"/>
      <c r="C37" s="3"/>
      <c r="D37" s="3"/>
      <c r="G37" s="20"/>
      <c r="H37" s="20"/>
      <c r="I37" s="67">
        <v>5394</v>
      </c>
      <c r="J37" s="67"/>
      <c r="K37" s="67">
        <v>8031</v>
      </c>
      <c r="L37" s="67"/>
      <c r="M37" s="67">
        <v>5128</v>
      </c>
      <c r="N37" s="67"/>
      <c r="O37" s="67">
        <v>401</v>
      </c>
    </row>
    <row r="38" spans="1:15" ht="18" customHeight="1">
      <c r="A38" s="39" t="s">
        <v>171</v>
      </c>
      <c r="C38" s="3"/>
      <c r="D38" s="3"/>
      <c r="G38" s="20"/>
      <c r="H38" s="20"/>
      <c r="I38" s="74">
        <f>SUM(I23:I37)</f>
        <v>-44436</v>
      </c>
      <c r="J38" s="67"/>
      <c r="K38" s="74">
        <f>SUM(K23:K37)</f>
        <v>-145280</v>
      </c>
      <c r="L38" s="67"/>
      <c r="M38" s="74">
        <f>SUM(M23:M37)</f>
        <v>-6598</v>
      </c>
      <c r="N38" s="67"/>
      <c r="O38" s="74">
        <f>SUM(O23:O37)</f>
        <v>-83763</v>
      </c>
    </row>
    <row r="39" spans="1:15" ht="18" customHeight="1">
      <c r="A39" s="3"/>
      <c r="B39" s="3"/>
      <c r="C39" s="3"/>
      <c r="D39" s="3"/>
      <c r="E39" s="3"/>
      <c r="G39" s="20"/>
      <c r="H39" s="20"/>
      <c r="I39" s="82"/>
      <c r="J39" s="67"/>
      <c r="K39" s="82"/>
      <c r="L39" s="67"/>
      <c r="M39" s="82"/>
      <c r="N39" s="67"/>
      <c r="O39" s="82"/>
    </row>
    <row r="40" spans="1:15" ht="18" customHeight="1">
      <c r="A40" s="3" t="s">
        <v>1</v>
      </c>
      <c r="B40" s="3"/>
      <c r="C40" s="3"/>
      <c r="D40" s="3"/>
      <c r="E40" s="3"/>
      <c r="F40" s="3"/>
      <c r="G40" s="20"/>
      <c r="H40" s="20"/>
      <c r="I40" s="82"/>
      <c r="J40" s="67"/>
      <c r="K40" s="82"/>
      <c r="L40" s="67"/>
      <c r="M40" s="82"/>
      <c r="N40" s="67"/>
      <c r="O40" s="82"/>
    </row>
    <row r="41" spans="1:15" ht="18" customHeight="1">
      <c r="A41" s="3"/>
      <c r="B41" s="3"/>
      <c r="C41" s="3"/>
      <c r="D41" s="3"/>
      <c r="E41" s="3"/>
      <c r="F41" s="3"/>
      <c r="G41" s="20"/>
      <c r="H41" s="20"/>
      <c r="I41" s="82"/>
      <c r="J41" s="67"/>
      <c r="K41" s="82"/>
      <c r="L41" s="67"/>
      <c r="M41" s="82"/>
      <c r="N41" s="67"/>
      <c r="O41" s="82"/>
    </row>
    <row r="42" spans="1:15" ht="18" customHeight="1">
      <c r="A42" s="3"/>
      <c r="B42" s="3"/>
      <c r="C42" s="3"/>
      <c r="D42" s="3"/>
      <c r="E42" s="3"/>
      <c r="F42" s="3"/>
      <c r="G42" s="20"/>
      <c r="H42" s="20"/>
      <c r="I42" s="46"/>
      <c r="J42" s="27"/>
      <c r="K42" s="46"/>
      <c r="L42" s="27"/>
      <c r="M42" s="46"/>
      <c r="N42" s="27"/>
      <c r="O42" s="46"/>
    </row>
    <row r="43" spans="1:15" ht="18" customHeight="1">
      <c r="A43" s="3" t="s">
        <v>168</v>
      </c>
      <c r="B43" s="3"/>
      <c r="C43" s="3"/>
      <c r="D43" s="3"/>
      <c r="E43" s="3"/>
      <c r="F43" s="3"/>
      <c r="G43" s="35"/>
      <c r="H43" s="35"/>
      <c r="I43" s="20"/>
      <c r="J43" s="20"/>
      <c r="K43" s="20"/>
      <c r="L43" s="20"/>
      <c r="M43" s="20"/>
      <c r="N43" s="20"/>
      <c r="O43" s="28" t="s">
        <v>168</v>
      </c>
    </row>
    <row r="44" spans="1:15" ht="18" customHeight="1">
      <c r="A44" s="56" t="s">
        <v>17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2"/>
      <c r="O44" s="2"/>
    </row>
    <row r="45" spans="1:15" ht="18" customHeight="1">
      <c r="A45" s="56" t="s">
        <v>184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2"/>
      <c r="O45" s="2"/>
    </row>
    <row r="46" spans="1:15" ht="18" customHeight="1">
      <c r="A46" s="56" t="s">
        <v>158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2"/>
      <c r="O46" s="2"/>
    </row>
    <row r="47" spans="1:15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2"/>
      <c r="O47" s="42" t="s">
        <v>94</v>
      </c>
    </row>
    <row r="48" spans="1:15" ht="18" customHeight="1">
      <c r="A48" s="1"/>
      <c r="B48" s="1"/>
      <c r="C48" s="1"/>
      <c r="D48" s="1"/>
      <c r="E48" s="1"/>
      <c r="F48" s="1"/>
      <c r="H48" s="1"/>
      <c r="I48" s="98" t="s">
        <v>38</v>
      </c>
      <c r="J48" s="98"/>
      <c r="K48" s="98"/>
      <c r="L48" s="1"/>
      <c r="M48" s="99" t="s">
        <v>39</v>
      </c>
      <c r="N48" s="99"/>
      <c r="O48" s="99"/>
    </row>
    <row r="49" spans="1:15" ht="18" customHeight="1">
      <c r="A49" s="1"/>
      <c r="B49" s="1"/>
      <c r="C49" s="1"/>
      <c r="D49" s="1"/>
      <c r="E49" s="1"/>
      <c r="F49" s="1"/>
      <c r="G49" s="4"/>
      <c r="H49" s="1"/>
      <c r="I49" s="43">
        <v>2005</v>
      </c>
      <c r="J49" s="24"/>
      <c r="K49" s="43">
        <v>2004</v>
      </c>
      <c r="L49" s="26"/>
      <c r="M49" s="43">
        <v>2005</v>
      </c>
      <c r="N49" s="25"/>
      <c r="O49" s="43">
        <v>2004</v>
      </c>
    </row>
    <row r="50" spans="1:15" ht="18" customHeight="1">
      <c r="A50" s="39" t="s">
        <v>88</v>
      </c>
      <c r="B50" s="3"/>
      <c r="C50" s="3"/>
      <c r="D50" s="3"/>
      <c r="E50" s="3"/>
      <c r="F50" s="3"/>
      <c r="G50" s="20"/>
      <c r="H50" s="20"/>
      <c r="I50" s="67"/>
      <c r="J50" s="67"/>
      <c r="K50" s="67"/>
      <c r="L50" s="67"/>
      <c r="M50" s="67"/>
      <c r="N50" s="67"/>
      <c r="O50" s="67"/>
    </row>
    <row r="51" spans="1:15" ht="18" customHeight="1">
      <c r="A51" s="3" t="s">
        <v>111</v>
      </c>
      <c r="B51" s="3"/>
      <c r="C51" s="3"/>
      <c r="D51" s="3"/>
      <c r="F51" s="3"/>
      <c r="G51" s="20"/>
      <c r="H51" s="20"/>
      <c r="I51" s="69">
        <v>-600</v>
      </c>
      <c r="J51" s="67"/>
      <c r="K51" s="69">
        <v>1722</v>
      </c>
      <c r="L51" s="67"/>
      <c r="M51" s="69">
        <v>-15923</v>
      </c>
      <c r="N51" s="67"/>
      <c r="O51" s="69">
        <v>-54637</v>
      </c>
    </row>
    <row r="52" spans="1:15" ht="18" customHeight="1">
      <c r="A52" s="3" t="s">
        <v>141</v>
      </c>
      <c r="B52" s="3"/>
      <c r="C52" s="3"/>
      <c r="D52" s="3"/>
      <c r="F52" s="3"/>
      <c r="G52" s="20"/>
      <c r="H52" s="20"/>
      <c r="I52" s="68">
        <v>1094</v>
      </c>
      <c r="J52" s="67"/>
      <c r="K52" s="68">
        <v>-1138</v>
      </c>
      <c r="L52" s="67"/>
      <c r="M52" s="69">
        <v>-2966</v>
      </c>
      <c r="N52" s="67"/>
      <c r="O52" s="69">
        <v>-154184</v>
      </c>
    </row>
    <row r="53" spans="1:15" ht="18" customHeight="1">
      <c r="A53" s="3" t="s">
        <v>172</v>
      </c>
      <c r="B53" s="3"/>
      <c r="C53" s="3"/>
      <c r="D53" s="3"/>
      <c r="F53" s="3"/>
      <c r="G53" s="20"/>
      <c r="H53" s="20"/>
      <c r="I53" s="68">
        <v>-1930</v>
      </c>
      <c r="J53" s="67"/>
      <c r="K53" s="68">
        <v>0</v>
      </c>
      <c r="L53" s="67"/>
      <c r="M53" s="69">
        <v>0</v>
      </c>
      <c r="N53" s="67"/>
      <c r="O53" s="69">
        <v>0</v>
      </c>
    </row>
    <row r="54" spans="1:15" ht="18" customHeight="1">
      <c r="A54" s="3" t="s">
        <v>173</v>
      </c>
      <c r="B54" s="3"/>
      <c r="C54" s="3"/>
      <c r="D54" s="3"/>
      <c r="F54" s="3"/>
      <c r="G54" s="20"/>
      <c r="H54" s="20"/>
      <c r="I54" s="68">
        <v>340</v>
      </c>
      <c r="J54" s="67"/>
      <c r="K54" s="68">
        <v>0</v>
      </c>
      <c r="L54" s="67"/>
      <c r="M54" s="69">
        <v>0</v>
      </c>
      <c r="N54" s="67"/>
      <c r="O54" s="69">
        <v>0</v>
      </c>
    </row>
    <row r="55" spans="1:15" ht="18" customHeight="1">
      <c r="A55" s="3" t="s">
        <v>137</v>
      </c>
      <c r="B55" s="3"/>
      <c r="C55" s="3"/>
      <c r="D55" s="3"/>
      <c r="F55" s="3"/>
      <c r="G55" s="20"/>
      <c r="H55" s="20"/>
      <c r="I55" s="68">
        <v>-767</v>
      </c>
      <c r="J55" s="67"/>
      <c r="K55" s="68">
        <v>-1291</v>
      </c>
      <c r="L55" s="67"/>
      <c r="M55" s="69">
        <v>-767</v>
      </c>
      <c r="N55" s="67"/>
      <c r="O55" s="69">
        <v>-1291</v>
      </c>
    </row>
    <row r="56" spans="1:15" ht="18" customHeight="1">
      <c r="A56" s="3" t="s">
        <v>138</v>
      </c>
      <c r="B56" s="3"/>
      <c r="C56" s="3"/>
      <c r="D56" s="3"/>
      <c r="F56" s="3"/>
      <c r="G56" s="20"/>
      <c r="H56" s="20"/>
      <c r="I56" s="67">
        <v>-35627</v>
      </c>
      <c r="J56" s="67"/>
      <c r="K56" s="67">
        <v>-9545</v>
      </c>
      <c r="L56" s="67"/>
      <c r="M56" s="70">
        <v>0</v>
      </c>
      <c r="N56" s="67"/>
      <c r="O56" s="70">
        <v>0</v>
      </c>
    </row>
    <row r="57" spans="1:15" ht="18" customHeight="1">
      <c r="A57" s="3" t="s">
        <v>139</v>
      </c>
      <c r="B57" s="3"/>
      <c r="C57" s="3"/>
      <c r="D57" s="3"/>
      <c r="F57" s="3"/>
      <c r="G57" s="20"/>
      <c r="H57" s="20"/>
      <c r="I57" s="68">
        <v>0</v>
      </c>
      <c r="J57" s="67"/>
      <c r="K57" s="68">
        <v>-7000</v>
      </c>
      <c r="L57" s="67"/>
      <c r="M57" s="69">
        <v>0</v>
      </c>
      <c r="N57" s="67"/>
      <c r="O57" s="69">
        <v>-7000</v>
      </c>
    </row>
    <row r="58" spans="1:15" ht="18" customHeight="1">
      <c r="A58" s="3" t="s">
        <v>140</v>
      </c>
      <c r="B58" s="3"/>
      <c r="C58" s="3"/>
      <c r="D58" s="3"/>
      <c r="F58" s="3"/>
      <c r="G58" s="20"/>
      <c r="H58" s="20"/>
      <c r="I58" s="69">
        <v>1919</v>
      </c>
      <c r="J58" s="67"/>
      <c r="K58" s="69">
        <v>-1525</v>
      </c>
      <c r="L58" s="67"/>
      <c r="M58" s="70">
        <v>0</v>
      </c>
      <c r="N58" s="67"/>
      <c r="O58" s="70">
        <v>0</v>
      </c>
    </row>
    <row r="59" spans="1:15" ht="18" customHeight="1">
      <c r="A59" s="3" t="s">
        <v>107</v>
      </c>
      <c r="B59" s="3"/>
      <c r="C59" s="3"/>
      <c r="D59" s="3"/>
      <c r="F59" s="3"/>
      <c r="G59" s="20"/>
      <c r="H59" s="20"/>
      <c r="I59" s="70">
        <v>0</v>
      </c>
      <c r="J59" s="67"/>
      <c r="K59" s="70">
        <v>0</v>
      </c>
      <c r="L59" s="67"/>
      <c r="M59" s="67">
        <v>-147492</v>
      </c>
      <c r="N59" s="67"/>
      <c r="O59" s="67">
        <v>-60316</v>
      </c>
    </row>
    <row r="60" spans="1:15" ht="18" customHeight="1">
      <c r="A60" s="3" t="s">
        <v>147</v>
      </c>
      <c r="B60" s="3"/>
      <c r="C60" s="3"/>
      <c r="D60" s="3"/>
      <c r="F60" s="3"/>
      <c r="G60" s="20"/>
      <c r="H60" s="20"/>
      <c r="I60" s="69">
        <v>-230672</v>
      </c>
      <c r="J60" s="67"/>
      <c r="K60" s="69">
        <v>-25917</v>
      </c>
      <c r="L60" s="67"/>
      <c r="M60" s="69">
        <v>-7556</v>
      </c>
      <c r="N60" s="67"/>
      <c r="O60" s="69">
        <v>-2073</v>
      </c>
    </row>
    <row r="61" spans="1:15" ht="18" customHeight="1">
      <c r="A61" s="3" t="s">
        <v>73</v>
      </c>
      <c r="B61" s="3"/>
      <c r="C61" s="3"/>
      <c r="D61" s="3"/>
      <c r="F61" s="3"/>
      <c r="G61" s="20"/>
      <c r="H61" s="20"/>
      <c r="I61" s="70">
        <v>12585</v>
      </c>
      <c r="J61" s="67"/>
      <c r="K61" s="70">
        <v>0</v>
      </c>
      <c r="L61" s="67"/>
      <c r="M61" s="70">
        <v>0</v>
      </c>
      <c r="N61" s="67"/>
      <c r="O61" s="70">
        <v>0</v>
      </c>
    </row>
    <row r="62" spans="1:15" ht="18" customHeight="1">
      <c r="A62" s="39" t="s">
        <v>174</v>
      </c>
      <c r="C62" s="3"/>
      <c r="D62" s="3"/>
      <c r="F62" s="3"/>
      <c r="G62" s="20"/>
      <c r="H62" s="20"/>
      <c r="I62" s="74">
        <f>SUM(I51:I61)</f>
        <v>-253658</v>
      </c>
      <c r="J62" s="67"/>
      <c r="K62" s="74">
        <f>SUM(K51:K61)</f>
        <v>-44694</v>
      </c>
      <c r="L62" s="67"/>
      <c r="M62" s="74">
        <f>SUM(M51:M61)</f>
        <v>-174704</v>
      </c>
      <c r="N62" s="67"/>
      <c r="O62" s="74">
        <f>SUM(O51:O61)</f>
        <v>-279501</v>
      </c>
    </row>
    <row r="63" spans="1:15" ht="18" customHeight="1">
      <c r="A63" s="39" t="s">
        <v>89</v>
      </c>
      <c r="B63" s="3"/>
      <c r="C63" s="3"/>
      <c r="D63" s="3"/>
      <c r="E63" s="3"/>
      <c r="F63" s="3"/>
      <c r="G63" s="20"/>
      <c r="H63" s="20"/>
      <c r="I63" s="67"/>
      <c r="J63" s="67"/>
      <c r="K63" s="67"/>
      <c r="L63" s="67"/>
      <c r="M63" s="67"/>
      <c r="N63" s="67"/>
      <c r="O63" s="67"/>
    </row>
    <row r="64" spans="1:15" ht="18" customHeight="1">
      <c r="A64" s="3" t="s">
        <v>74</v>
      </c>
      <c r="B64" s="3"/>
      <c r="C64" s="3"/>
      <c r="D64" s="3"/>
      <c r="F64" s="3"/>
      <c r="G64" s="20"/>
      <c r="H64" s="20"/>
      <c r="I64" s="67">
        <v>2871</v>
      </c>
      <c r="J64" s="67"/>
      <c r="K64" s="67">
        <v>-3884</v>
      </c>
      <c r="L64" s="67"/>
      <c r="M64" s="67">
        <v>2871</v>
      </c>
      <c r="N64" s="67"/>
      <c r="O64" s="67">
        <v>-3884</v>
      </c>
    </row>
    <row r="65" spans="1:15" ht="18" customHeight="1">
      <c r="A65" s="3" t="s">
        <v>108</v>
      </c>
      <c r="B65" s="3"/>
      <c r="C65" s="3"/>
      <c r="D65" s="3"/>
      <c r="F65" s="3"/>
      <c r="G65" s="20"/>
      <c r="H65" s="20"/>
      <c r="I65" s="69">
        <v>0</v>
      </c>
      <c r="J65" s="67"/>
      <c r="K65" s="69">
        <v>-50000</v>
      </c>
      <c r="L65" s="67"/>
      <c r="M65" s="70">
        <v>0</v>
      </c>
      <c r="N65" s="67"/>
      <c r="O65" s="70">
        <v>0</v>
      </c>
    </row>
    <row r="66" spans="1:15" ht="18" customHeight="1">
      <c r="A66" s="3" t="s">
        <v>109</v>
      </c>
      <c r="B66" s="3"/>
      <c r="C66" s="3"/>
      <c r="D66" s="3"/>
      <c r="F66" s="3"/>
      <c r="G66" s="20"/>
      <c r="H66" s="20"/>
      <c r="I66" s="67">
        <v>-74982</v>
      </c>
      <c r="J66" s="67"/>
      <c r="K66" s="67">
        <v>75624</v>
      </c>
      <c r="L66" s="67"/>
      <c r="M66" s="67">
        <v>-73612</v>
      </c>
      <c r="N66" s="67"/>
      <c r="O66" s="67">
        <v>75624</v>
      </c>
    </row>
    <row r="67" spans="1:15" ht="18" customHeight="1">
      <c r="A67" s="3" t="s">
        <v>112</v>
      </c>
      <c r="B67" s="3"/>
      <c r="C67" s="3"/>
      <c r="D67" s="3"/>
      <c r="F67" s="3"/>
      <c r="G67" s="20"/>
      <c r="H67" s="20"/>
      <c r="I67" s="70">
        <v>0</v>
      </c>
      <c r="J67" s="70"/>
      <c r="K67" s="70">
        <v>0</v>
      </c>
      <c r="L67" s="67"/>
      <c r="M67" s="67">
        <v>-360</v>
      </c>
      <c r="N67" s="67"/>
      <c r="O67" s="67">
        <v>-4875</v>
      </c>
    </row>
    <row r="68" spans="1:15" ht="18" customHeight="1">
      <c r="A68" s="3" t="s">
        <v>75</v>
      </c>
      <c r="B68" s="3"/>
      <c r="C68" s="3"/>
      <c r="D68" s="3"/>
      <c r="F68" s="3"/>
      <c r="G68" s="20"/>
      <c r="H68" s="20"/>
      <c r="I68" s="67">
        <v>-20106</v>
      </c>
      <c r="J68" s="67"/>
      <c r="K68" s="67">
        <v>29122</v>
      </c>
      <c r="L68" s="67"/>
      <c r="M68" s="67">
        <v>-18515</v>
      </c>
      <c r="N68" s="67"/>
      <c r="O68" s="67">
        <v>30714</v>
      </c>
    </row>
    <row r="69" spans="1:15" ht="18" customHeight="1">
      <c r="A69" s="3" t="s">
        <v>76</v>
      </c>
      <c r="B69" s="3"/>
      <c r="C69" s="3"/>
      <c r="D69" s="3"/>
      <c r="F69" s="3"/>
      <c r="G69" s="20"/>
      <c r="H69" s="20"/>
      <c r="I69" s="67">
        <v>20920</v>
      </c>
      <c r="J69" s="67"/>
      <c r="K69" s="67">
        <v>-1985</v>
      </c>
      <c r="L69" s="67"/>
      <c r="M69" s="67">
        <v>-1010</v>
      </c>
      <c r="N69" s="67"/>
      <c r="O69" s="67">
        <v>-3012</v>
      </c>
    </row>
    <row r="70" spans="1:15" ht="18" customHeight="1">
      <c r="A70" s="3" t="s">
        <v>90</v>
      </c>
      <c r="B70" s="3"/>
      <c r="C70" s="3"/>
      <c r="D70" s="3"/>
      <c r="F70" s="3"/>
      <c r="G70" s="20"/>
      <c r="H70" s="20"/>
      <c r="I70" s="67">
        <v>258873</v>
      </c>
      <c r="J70" s="67"/>
      <c r="K70" s="67">
        <v>280862</v>
      </c>
      <c r="L70" s="67"/>
      <c r="M70" s="67">
        <v>258873</v>
      </c>
      <c r="N70" s="67"/>
      <c r="O70" s="67">
        <v>280862</v>
      </c>
    </row>
    <row r="71" spans="1:15" ht="18" customHeight="1">
      <c r="A71" s="39" t="s">
        <v>175</v>
      </c>
      <c r="C71" s="3"/>
      <c r="D71" s="3"/>
      <c r="F71" s="3"/>
      <c r="G71" s="20"/>
      <c r="H71" s="20"/>
      <c r="I71" s="74">
        <f>SUM(I64:I70)</f>
        <v>187576</v>
      </c>
      <c r="J71" s="67"/>
      <c r="K71" s="74">
        <f>SUM(K64:K70)</f>
        <v>329739</v>
      </c>
      <c r="L71" s="67"/>
      <c r="M71" s="74">
        <f>SUM(M64:M70)</f>
        <v>168247</v>
      </c>
      <c r="N71" s="67"/>
      <c r="O71" s="74">
        <f>SUM(O64:O70)</f>
        <v>375429</v>
      </c>
    </row>
    <row r="72" spans="1:15" ht="18" customHeight="1">
      <c r="A72" s="3" t="s">
        <v>5</v>
      </c>
      <c r="B72" s="3"/>
      <c r="C72" s="3"/>
      <c r="D72" s="3"/>
      <c r="E72" s="3"/>
      <c r="F72" s="3"/>
      <c r="G72" s="20"/>
      <c r="H72" s="20"/>
      <c r="I72" s="67">
        <f>I38+I62+I71</f>
        <v>-110518</v>
      </c>
      <c r="J72" s="67"/>
      <c r="K72" s="67">
        <f>K38+K62+K71</f>
        <v>139765</v>
      </c>
      <c r="L72" s="67"/>
      <c r="M72" s="67">
        <f>M38+M62+M71</f>
        <v>-13055</v>
      </c>
      <c r="N72" s="67"/>
      <c r="O72" s="67">
        <f>O38+O62+O71</f>
        <v>12165</v>
      </c>
    </row>
    <row r="73" spans="1:15" ht="18" customHeight="1">
      <c r="A73" s="3" t="s">
        <v>113</v>
      </c>
      <c r="B73" s="3"/>
      <c r="C73" s="3"/>
      <c r="D73" s="3"/>
      <c r="E73" s="3"/>
      <c r="F73" s="3"/>
      <c r="G73" s="20"/>
      <c r="H73" s="20"/>
      <c r="I73" s="67">
        <v>142354</v>
      </c>
      <c r="J73" s="67"/>
      <c r="K73" s="67">
        <v>2589</v>
      </c>
      <c r="L73" s="67"/>
      <c r="M73" s="67">
        <v>13277</v>
      </c>
      <c r="N73" s="67"/>
      <c r="O73" s="67">
        <v>1112</v>
      </c>
    </row>
    <row r="74" spans="1:15" ht="18" customHeight="1" thickBot="1">
      <c r="A74" s="39" t="s">
        <v>114</v>
      </c>
      <c r="B74" s="3"/>
      <c r="C74" s="3"/>
      <c r="D74" s="3"/>
      <c r="E74" s="3"/>
      <c r="F74" s="3"/>
      <c r="G74" s="20"/>
      <c r="H74" s="20"/>
      <c r="I74" s="81">
        <f>SUM(I72:I73)</f>
        <v>31836</v>
      </c>
      <c r="J74" s="67"/>
      <c r="K74" s="81">
        <f>SUM(K72:K73)</f>
        <v>142354</v>
      </c>
      <c r="L74" s="67"/>
      <c r="M74" s="81">
        <f>SUM(M72:M73)</f>
        <v>222</v>
      </c>
      <c r="N74" s="67"/>
      <c r="O74" s="81">
        <f>SUM(O72:O73)</f>
        <v>13277</v>
      </c>
    </row>
    <row r="75" spans="1:15" ht="18" customHeight="1" thickTop="1">
      <c r="A75" s="3"/>
      <c r="B75" s="3"/>
      <c r="C75" s="3"/>
      <c r="D75" s="3"/>
      <c r="E75" s="3"/>
      <c r="F75" s="3"/>
      <c r="G75" s="20"/>
      <c r="H75" s="20"/>
      <c r="I75" s="67"/>
      <c r="J75" s="67"/>
      <c r="K75" s="67"/>
      <c r="L75" s="67"/>
      <c r="M75" s="67"/>
      <c r="N75" s="67"/>
      <c r="O75" s="67"/>
    </row>
    <row r="76" spans="1:15" ht="18" customHeight="1">
      <c r="A76" s="39" t="s">
        <v>160</v>
      </c>
      <c r="B76" s="29"/>
      <c r="C76" s="29"/>
      <c r="D76" s="3"/>
      <c r="E76" s="3"/>
      <c r="F76" s="3"/>
      <c r="G76" s="20"/>
      <c r="H76" s="20"/>
      <c r="I76" s="67"/>
      <c r="J76" s="67"/>
      <c r="K76" s="67"/>
      <c r="L76" s="67"/>
      <c r="M76" s="67"/>
      <c r="N76" s="67"/>
      <c r="O76" s="67"/>
    </row>
    <row r="77" spans="1:15" ht="18" customHeight="1">
      <c r="A77" s="29" t="s">
        <v>115</v>
      </c>
      <c r="C77" s="29"/>
      <c r="D77" s="3"/>
      <c r="E77" s="3"/>
      <c r="F77" s="3"/>
      <c r="G77" s="20"/>
      <c r="H77" s="20"/>
      <c r="I77" s="67"/>
      <c r="J77" s="67"/>
      <c r="K77" s="67"/>
      <c r="L77" s="67"/>
      <c r="M77" s="67"/>
      <c r="N77" s="67"/>
      <c r="O77" s="67"/>
    </row>
    <row r="78" spans="1:15" ht="18" customHeight="1" thickBot="1">
      <c r="A78" s="3" t="s">
        <v>36</v>
      </c>
      <c r="B78" s="3"/>
      <c r="D78" s="3"/>
      <c r="E78" s="3"/>
      <c r="F78" s="3"/>
      <c r="G78" s="20"/>
      <c r="H78" s="20"/>
      <c r="I78" s="76">
        <v>6982</v>
      </c>
      <c r="J78" s="67"/>
      <c r="K78" s="76">
        <v>7866</v>
      </c>
      <c r="L78" s="67"/>
      <c r="M78" s="76">
        <v>5449</v>
      </c>
      <c r="N78" s="67"/>
      <c r="O78" s="76">
        <v>5921</v>
      </c>
    </row>
    <row r="79" spans="1:15" ht="18" customHeight="1" thickBot="1" thickTop="1">
      <c r="A79" s="3" t="s">
        <v>110</v>
      </c>
      <c r="B79" s="3"/>
      <c r="D79" s="3"/>
      <c r="E79" s="3"/>
      <c r="F79" s="3"/>
      <c r="G79" s="20"/>
      <c r="H79" s="20"/>
      <c r="I79" s="94">
        <v>249</v>
      </c>
      <c r="J79" s="67"/>
      <c r="K79" s="94">
        <v>210</v>
      </c>
      <c r="L79" s="67"/>
      <c r="M79" s="95">
        <v>18</v>
      </c>
      <c r="N79" s="67"/>
      <c r="O79" s="95">
        <v>94</v>
      </c>
    </row>
    <row r="80" spans="1:15" ht="18" customHeight="1" thickTop="1">
      <c r="A80" s="3"/>
      <c r="B80" s="3"/>
      <c r="C80" s="3"/>
      <c r="D80" s="3"/>
      <c r="E80" s="3"/>
      <c r="F80" s="3"/>
      <c r="G80" s="20"/>
      <c r="H80" s="20"/>
      <c r="I80" s="67"/>
      <c r="J80" s="67"/>
      <c r="K80" s="67"/>
      <c r="L80" s="67"/>
      <c r="M80" s="67"/>
      <c r="N80" s="67"/>
      <c r="O80" s="67"/>
    </row>
    <row r="81" spans="1:15" ht="18" customHeight="1">
      <c r="A81" s="3" t="s">
        <v>1</v>
      </c>
      <c r="B81" s="3"/>
      <c r="C81" s="3"/>
      <c r="D81" s="3"/>
      <c r="E81" s="3"/>
      <c r="F81" s="3"/>
      <c r="G81" s="3"/>
      <c r="H81" s="3"/>
      <c r="I81" s="75"/>
      <c r="J81" s="75"/>
      <c r="K81" s="75"/>
      <c r="L81" s="96"/>
      <c r="M81" s="75"/>
      <c r="N81" s="75"/>
      <c r="O81" s="75"/>
    </row>
    <row r="82" spans="1:15" ht="18" customHeight="1">
      <c r="A82" s="3"/>
      <c r="B82" s="3"/>
      <c r="C82" s="3"/>
      <c r="D82" s="3"/>
      <c r="E82" s="3"/>
      <c r="F82" s="3"/>
      <c r="G82" s="3"/>
      <c r="H82" s="3"/>
      <c r="I82" s="75"/>
      <c r="J82" s="75"/>
      <c r="K82" s="75"/>
      <c r="L82" s="96"/>
      <c r="M82" s="75"/>
      <c r="N82" s="75"/>
      <c r="O82" s="75"/>
    </row>
    <row r="83" spans="1:15" ht="18" customHeight="1">
      <c r="A83" s="3"/>
      <c r="B83" s="3"/>
      <c r="C83" s="3"/>
      <c r="D83" s="3"/>
      <c r="E83" s="3"/>
      <c r="F83" s="3"/>
      <c r="G83" s="3"/>
      <c r="H83" s="3"/>
      <c r="I83" s="75"/>
      <c r="J83" s="75"/>
      <c r="K83" s="75"/>
      <c r="L83" s="96"/>
      <c r="M83" s="75"/>
      <c r="N83" s="75"/>
      <c r="O83" s="75"/>
    </row>
    <row r="84" spans="1:15" ht="18" customHeight="1">
      <c r="A84" s="3"/>
      <c r="B84" s="3"/>
      <c r="C84" s="3"/>
      <c r="D84" s="3"/>
      <c r="E84" s="3"/>
      <c r="F84" s="3"/>
      <c r="G84" s="3"/>
      <c r="H84" s="3"/>
      <c r="I84" s="75"/>
      <c r="J84" s="75"/>
      <c r="K84" s="75"/>
      <c r="L84" s="96"/>
      <c r="M84" s="75"/>
      <c r="N84" s="75"/>
      <c r="O84" s="75"/>
    </row>
    <row r="85" spans="1:15" ht="18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1"/>
      <c r="M85" s="5"/>
      <c r="N85" s="5"/>
      <c r="O85" s="5"/>
    </row>
    <row r="86" spans="1:15" ht="18" customHeight="1">
      <c r="A86" s="3" t="s">
        <v>168</v>
      </c>
      <c r="B86" s="3"/>
      <c r="C86" s="3"/>
      <c r="D86" s="3"/>
      <c r="E86" s="3"/>
      <c r="F86" s="3"/>
      <c r="G86" s="35"/>
      <c r="H86" s="35"/>
      <c r="I86" s="20"/>
      <c r="J86" s="20"/>
      <c r="K86" s="20"/>
      <c r="L86" s="20"/>
      <c r="M86" s="20"/>
      <c r="N86" s="20"/>
      <c r="O86" s="28" t="s">
        <v>168</v>
      </c>
    </row>
  </sheetData>
  <mergeCells count="4">
    <mergeCell ref="I48:K48"/>
    <mergeCell ref="M48:O48"/>
    <mergeCell ref="I5:K5"/>
    <mergeCell ref="M5:O5"/>
  </mergeCells>
  <printOptions horizontalCentered="1"/>
  <pageMargins left="0.47244094488189" right="0.118110236220472" top="1" bottom="0" header="0.511811023622047" footer="0.118110236220472"/>
  <pageSetup horizontalDpi="300" verticalDpi="300" orientation="portrait" paperSize="9" r:id="rId1"/>
  <headerFooter alignWithMargins="0">
    <oddFooter>&amp;C-  &amp;P+7  -&amp;R&amp;9&amp;T - &amp;D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33203125" defaultRowHeight="21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บริษัท ทุ่งคาฮาเบอร์ จำกัด (มหาชน) และบริษัทย่อย</dc:title>
  <dc:subject/>
  <dc:creator/>
  <cp:keywords/>
  <dc:description/>
  <cp:lastModifiedBy>marigold</cp:lastModifiedBy>
  <cp:lastPrinted>2006-02-28T02:14:49Z</cp:lastPrinted>
  <dcterms:created xsi:type="dcterms:W3CDTF">2000-04-20T07:17:02Z</dcterms:created>
  <dcterms:modified xsi:type="dcterms:W3CDTF">2006-03-13T08:48:54Z</dcterms:modified>
  <cp:category/>
  <cp:version/>
  <cp:contentType/>
  <cp:contentStatus/>
</cp:coreProperties>
</file>