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15" yWindow="120" windowWidth="6630" windowHeight="5850" tabRatio="807" activeTab="4"/>
  </bookViews>
  <sheets>
    <sheet name="PL" sheetId="1" r:id="rId1"/>
    <sheet name="bs" sheetId="2" r:id="rId2"/>
    <sheet name="cfs" sheetId="3" r:id="rId3"/>
    <sheet name="changes in equity" sheetId="4" r:id="rId4"/>
    <sheet name="Notes" sheetId="5" r:id="rId5"/>
  </sheets>
  <definedNames>
    <definedName name="_xlnm.Print_Area" localSheetId="1">'bs'!$A:$IV</definedName>
    <definedName name="_xlnm.Print_Area" localSheetId="3">'changes in equity'!$A$1:$O$52</definedName>
    <definedName name="_xlnm.Print_Area" localSheetId="0">'PL'!$A$1:$I$54</definedName>
  </definedNames>
  <calcPr fullCalcOnLoad="1"/>
</workbook>
</file>

<file path=xl/sharedStrings.xml><?xml version="1.0" encoding="utf-8"?>
<sst xmlns="http://schemas.openxmlformats.org/spreadsheetml/2006/main" count="421" uniqueCount="307">
  <si>
    <t>INDIVIDUAL QUARTER</t>
  </si>
  <si>
    <t xml:space="preserve">CURRENT </t>
  </si>
  <si>
    <t>PRECEDING YEAR</t>
  </si>
  <si>
    <t>YEAR</t>
  </si>
  <si>
    <t xml:space="preserve">CORRESPONDING </t>
  </si>
  <si>
    <t>QUARTER</t>
  </si>
  <si>
    <t>RM' 000</t>
  </si>
  <si>
    <t>Investment in Associated Companies</t>
  </si>
  <si>
    <t>Long Term Investments</t>
  </si>
  <si>
    <t>Current Assets</t>
  </si>
  <si>
    <t>Current Liabilities</t>
  </si>
  <si>
    <t xml:space="preserve">      Short Term Borrowings</t>
  </si>
  <si>
    <t>Share Capital</t>
  </si>
  <si>
    <t>Reserves</t>
  </si>
  <si>
    <t xml:space="preserve">     Share Premium</t>
  </si>
  <si>
    <t>Long term Borrowings</t>
  </si>
  <si>
    <t>Notes</t>
  </si>
  <si>
    <t>CUMULATIVE QUARTER</t>
  </si>
  <si>
    <t>1)</t>
  </si>
  <si>
    <t>2)</t>
  </si>
  <si>
    <t>3)</t>
  </si>
  <si>
    <t>4)</t>
  </si>
  <si>
    <t>TAXATION</t>
  </si>
  <si>
    <t>Taxation comprises the following:-</t>
  </si>
  <si>
    <t>6)</t>
  </si>
  <si>
    <t>7)</t>
  </si>
  <si>
    <t>PURCHASES AND SALES OF QUOTED SECURITIES</t>
  </si>
  <si>
    <t>8)</t>
  </si>
  <si>
    <t>CHANGES IN THE COMPOSITION OF THE GROUP</t>
  </si>
  <si>
    <t>STATUS OF CORPORATE PROPOSAL</t>
  </si>
  <si>
    <t>9)</t>
  </si>
  <si>
    <t>10)</t>
  </si>
  <si>
    <t>SEASONALITY OR CYCLICALITY OF OPERATIONS</t>
  </si>
  <si>
    <t>11)</t>
  </si>
  <si>
    <t>12)</t>
  </si>
  <si>
    <t>GROUP BORROWINGS</t>
  </si>
  <si>
    <t>Short term</t>
  </si>
  <si>
    <t>- secured</t>
  </si>
  <si>
    <t>Long term</t>
  </si>
  <si>
    <t>- unsecured</t>
  </si>
  <si>
    <t>13)</t>
  </si>
  <si>
    <t>14)</t>
  </si>
  <si>
    <t>OFF BALANCE SHEET FINANCIAL INSTRUMENTS</t>
  </si>
  <si>
    <t>15)</t>
  </si>
  <si>
    <t>MATERIAL LITIGATION</t>
  </si>
  <si>
    <t>SEGMENTAL INFORMATION</t>
  </si>
  <si>
    <t>16)</t>
  </si>
  <si>
    <t>Turnover</t>
  </si>
  <si>
    <t xml:space="preserve">Total assets </t>
  </si>
  <si>
    <t>employed</t>
  </si>
  <si>
    <t>Malaysia</t>
  </si>
  <si>
    <t>17)</t>
  </si>
  <si>
    <t>18)</t>
  </si>
  <si>
    <t>REVIEW OF PERFORMANCE</t>
  </si>
  <si>
    <t>19)</t>
  </si>
  <si>
    <t>20)</t>
  </si>
  <si>
    <t>21)</t>
  </si>
  <si>
    <t>DIVIDENDS</t>
  </si>
  <si>
    <t xml:space="preserve">      Cash &amp; Bank Balance</t>
  </si>
  <si>
    <t xml:space="preserve">DETAILS OF ISSUANCE OR REPAYMENT OF DEBTS AND EQUITY </t>
  </si>
  <si>
    <t>Date:</t>
  </si>
  <si>
    <t>Net tangible assets per share (sen)</t>
  </si>
  <si>
    <t xml:space="preserve">Profit/(Loss) </t>
  </si>
  <si>
    <t>before taxation</t>
  </si>
  <si>
    <t xml:space="preserve">PRECEDING </t>
  </si>
  <si>
    <t>FINANCIAL</t>
  </si>
  <si>
    <t>YEAR END</t>
  </si>
  <si>
    <t>AS AT</t>
  </si>
  <si>
    <t xml:space="preserve">END OF </t>
  </si>
  <si>
    <t>CURRENT</t>
  </si>
  <si>
    <t>Deferred taxation</t>
  </si>
  <si>
    <t>The United States of America</t>
  </si>
  <si>
    <t>Quarter</t>
  </si>
  <si>
    <t>CONTINGENT LIABILITIES - UNSECURED</t>
  </si>
  <si>
    <t>taxation reported for the quarter</t>
  </si>
  <si>
    <t>Property, plant and equipment</t>
  </si>
  <si>
    <t xml:space="preserve">      Inventories</t>
  </si>
  <si>
    <t xml:space="preserve">      Amount due to related parties</t>
  </si>
  <si>
    <t>Income tax - current</t>
  </si>
  <si>
    <t>- Company and subsidiary companies</t>
  </si>
  <si>
    <t>- Associated Company</t>
  </si>
  <si>
    <t>Income Tax - Prior years</t>
  </si>
  <si>
    <t xml:space="preserve">      Tax Refund</t>
  </si>
  <si>
    <t>- Associated company</t>
  </si>
  <si>
    <t xml:space="preserve">      Underprovision of tax</t>
  </si>
  <si>
    <t xml:space="preserve">     Exchange Fluctuation reserve</t>
  </si>
  <si>
    <t xml:space="preserve">      Redeemable Unsecured loan stocks 1996/2001</t>
  </si>
  <si>
    <t>Deferred Taxation</t>
  </si>
  <si>
    <t xml:space="preserve">      Trade Receivables</t>
  </si>
  <si>
    <t xml:space="preserve">      Other receivables, deposits &amp; prepayments</t>
  </si>
  <si>
    <t>Goodwill on consolidation</t>
  </si>
  <si>
    <t xml:space="preserve"> </t>
  </si>
  <si>
    <t>MATERIAL EVENTS SUBSEQUENT TO THE END OF THE PERIOD REPORTED</t>
  </si>
  <si>
    <t>Redeemable Unsecured loan stocks 1996/2001</t>
  </si>
  <si>
    <t>RM'000</t>
  </si>
  <si>
    <t xml:space="preserve">AS AT </t>
  </si>
  <si>
    <t xml:space="preserve">      Bank overdraft</t>
  </si>
  <si>
    <t>Share capital</t>
  </si>
  <si>
    <t>Share premium</t>
  </si>
  <si>
    <t xml:space="preserve">Accumulated </t>
  </si>
  <si>
    <t>losses</t>
  </si>
  <si>
    <t>Total</t>
  </si>
  <si>
    <t>CASH FLOWS FROM OPERATING ACTIVITIES</t>
  </si>
  <si>
    <t>Loss before taxation</t>
  </si>
  <si>
    <t>Adjustment:</t>
  </si>
  <si>
    <t>Cash generated from operations</t>
  </si>
  <si>
    <t>Interest paid</t>
  </si>
  <si>
    <t>Tax paid</t>
  </si>
  <si>
    <t>Net cash from operating activities</t>
  </si>
  <si>
    <t>CASH FLOWS FROM INVESTING ACTIVITIES</t>
  </si>
  <si>
    <t>Purchase of property, plant and equipment</t>
  </si>
  <si>
    <t>Proceeds from disposal of property, plant and equipment</t>
  </si>
  <si>
    <t>CASH FLOWS FROM FINANCING ACTIVITIES</t>
  </si>
  <si>
    <t>Cash and cash equivalent as at end of the period</t>
  </si>
  <si>
    <t>Cash and cash equivalent as at beginning of the period</t>
  </si>
  <si>
    <t>BASIS OF PREPARATION</t>
  </si>
  <si>
    <t>3 month ended</t>
  </si>
  <si>
    <t>Depreciation and amortisation</t>
  </si>
  <si>
    <t>Revenue</t>
  </si>
  <si>
    <t>Operating expenses</t>
  </si>
  <si>
    <t>Other operating income</t>
  </si>
  <si>
    <t>Share of profit/(loss) in associated companies</t>
  </si>
  <si>
    <t>Finance cost</t>
  </si>
  <si>
    <t>Taxation</t>
  </si>
  <si>
    <t>Profit after taxation</t>
  </si>
  <si>
    <t>Minority interest</t>
  </si>
  <si>
    <t>Net profit/(Loss) for the period</t>
  </si>
  <si>
    <t>EPS - Basic</t>
  </si>
  <si>
    <t>EARNING PER SHARE</t>
  </si>
  <si>
    <t>Loss after taxation</t>
  </si>
  <si>
    <t>Basic earning per share</t>
  </si>
  <si>
    <t>CONDENSED CONSOLIDATED CASH FLOW STATEMENT</t>
  </si>
  <si>
    <t xml:space="preserve">              Non distributable</t>
  </si>
  <si>
    <t xml:space="preserve">     CUMULATIVE QUARTER</t>
  </si>
  <si>
    <t xml:space="preserve">        INDIVIDUAL QUARTER</t>
  </si>
  <si>
    <t>PROPERTY, PLANT AND EQUIPMENT</t>
  </si>
  <si>
    <t>24)</t>
  </si>
  <si>
    <t>AUDITED REPORT</t>
  </si>
  <si>
    <t>There is no qualification on the preceding year audited report.</t>
  </si>
  <si>
    <t>UNUSUAL ITEMS</t>
  </si>
  <si>
    <t>There are no unusual items during the financial period under review.</t>
  </si>
  <si>
    <t>5)</t>
  </si>
  <si>
    <t>CHANGES IN ACCOUNTING ESTIMATE</t>
  </si>
  <si>
    <t>There are no changes in accounting estimation during the financial period under review.</t>
  </si>
  <si>
    <t>25)</t>
  </si>
  <si>
    <t>SHARE CAPITAL</t>
  </si>
  <si>
    <t xml:space="preserve">The Directors had not recommended the payment of any dividend since the preceding financial years.  </t>
  </si>
  <si>
    <t>Interest Expense</t>
  </si>
  <si>
    <t>Cash &amp; Bank Balances</t>
  </si>
  <si>
    <t>Bank Overdraft</t>
  </si>
  <si>
    <t>Total Group Borrowings</t>
  </si>
  <si>
    <t xml:space="preserve">QUARTERLY PROFIT BEFORE TAX </t>
  </si>
  <si>
    <t>DIVIDENDS PAID</t>
  </si>
  <si>
    <t xml:space="preserve">Corporate guarantees given to financial institutions </t>
  </si>
  <si>
    <t>in respect of credit facilities for subsidiary companies</t>
  </si>
  <si>
    <t>Capital reserve</t>
  </si>
  <si>
    <t>on consolidation</t>
  </si>
  <si>
    <t xml:space="preserve">Exchange </t>
  </si>
  <si>
    <t>fluctuation Reserve</t>
  </si>
  <si>
    <t>Interest Received</t>
  </si>
  <si>
    <t>Notes :-</t>
  </si>
  <si>
    <t>Weighted average number of ordinary shares</t>
  </si>
  <si>
    <t>The figures have not been audited</t>
  </si>
  <si>
    <t xml:space="preserve">CONDENSED CONSOLIDATED INCOME STATEMENT </t>
  </si>
  <si>
    <t>(AUDITED)</t>
  </si>
  <si>
    <t xml:space="preserve">CONDENSED CONSOLIDATED BALANCE SHEET </t>
  </si>
  <si>
    <t xml:space="preserve">CONDENSED CONSOLIDATED STATEMENT OF CHANGES IN EQUITY </t>
  </si>
  <si>
    <t>AUDITED</t>
  </si>
  <si>
    <t>By geographical location:</t>
  </si>
  <si>
    <t>The group borrowings  are all denominated in Ringgit Malaysia.</t>
  </si>
  <si>
    <t>Increase in amount owing by associated company</t>
  </si>
  <si>
    <t>INDEPENDENT DIRECTORS</t>
  </si>
  <si>
    <t>Interest received</t>
  </si>
  <si>
    <t>Repayment of redeemable unsecured loan stocks</t>
  </si>
  <si>
    <t xml:space="preserve">      Tax recoverable</t>
  </si>
  <si>
    <r>
      <t>Net</t>
    </r>
    <r>
      <rPr>
        <i/>
        <sz val="10"/>
        <color indexed="10"/>
        <rFont val="Arial"/>
        <family val="2"/>
      </rPr>
      <t xml:space="preserve"> </t>
    </r>
    <r>
      <rPr>
        <sz val="10"/>
        <rFont val="Arial"/>
        <family val="2"/>
      </rPr>
      <t>Current Liabilities</t>
    </r>
  </si>
  <si>
    <t xml:space="preserve">Note: Condensed consolidated cash flow statement should be read in conjunction with the annual </t>
  </si>
  <si>
    <t>There are no changes in the composition of the group during the quarter under review.</t>
  </si>
  <si>
    <t>Proceed from disposal of investments</t>
  </si>
  <si>
    <t>Proceed from disposal of associate</t>
  </si>
  <si>
    <t>Fixed assets written off</t>
  </si>
  <si>
    <t xml:space="preserve">      Amount due from associate</t>
  </si>
  <si>
    <t>Tax</t>
  </si>
  <si>
    <t>Unrealised exchange loss</t>
  </si>
  <si>
    <t>Premium on acquisition of associates amortised</t>
  </si>
  <si>
    <t>Proceeds from short term borrowings</t>
  </si>
  <si>
    <t>Balance as at 1 January 2004</t>
  </si>
  <si>
    <t>Net loss for the 3 month period</t>
  </si>
  <si>
    <t>Balance as at 31 Mar 2004</t>
  </si>
  <si>
    <t xml:space="preserve">      Payables</t>
  </si>
  <si>
    <r>
      <t xml:space="preserve">     </t>
    </r>
    <r>
      <rPr>
        <sz val="10"/>
        <rFont val="Arial"/>
        <family val="0"/>
      </rPr>
      <t>Accumulated Loss</t>
    </r>
  </si>
  <si>
    <t xml:space="preserve">      Amount due to associated company</t>
  </si>
  <si>
    <t>Fixed assets impairment</t>
  </si>
  <si>
    <t>Reversal of gain on disposal of other investment</t>
  </si>
  <si>
    <t>Currency translation difference</t>
  </si>
  <si>
    <t>Income tax recovered</t>
  </si>
  <si>
    <t>Repayment of finance lease liabilities</t>
  </si>
  <si>
    <t>Dissolution of Tes-Tec</t>
  </si>
  <si>
    <t>Net cash from investing activities</t>
  </si>
  <si>
    <t>Net cash used in financing activities</t>
  </si>
  <si>
    <t>Net (decrease)/increase in cash and cash equivalent</t>
  </si>
  <si>
    <t xml:space="preserve">             financial report for the year ended 31 December 2004.</t>
  </si>
  <si>
    <t>Net loss for the 12 months period</t>
  </si>
  <si>
    <t>Balance as at 1 April 2005</t>
  </si>
  <si>
    <t>Balance as at 30 Jun 2005</t>
  </si>
  <si>
    <t>Note: Condensed consolidated statement of changes in equity should be read in conjunction with the annual financial report for the year ended 31 December 2004.</t>
  </si>
  <si>
    <t>The accounting policies and methods of computation used in the preparation of these quarterly financial statements are consistent with those used in the preparation of the Group's Annual Report for the financial year ended 31 December 2004.</t>
  </si>
  <si>
    <t>There are no significant changes in the accounting policies and accounting estimations during the financial period under review except for the adoption of new applicable approved accounting standards set out below:</t>
  </si>
  <si>
    <t>MASB 19</t>
  </si>
  <si>
    <t>Events After the Balance Sheet Date</t>
  </si>
  <si>
    <t>MASB 20</t>
  </si>
  <si>
    <t>Provisions, Contingent Liabilities and Contingent Assets</t>
  </si>
  <si>
    <t>MASB 21</t>
  </si>
  <si>
    <t>Business Combination</t>
  </si>
  <si>
    <t>MASB 22</t>
  </si>
  <si>
    <t>Segment Reporting</t>
  </si>
  <si>
    <t>MASB 23</t>
  </si>
  <si>
    <t>Impairment of Assets</t>
  </si>
  <si>
    <t>MASB 24</t>
  </si>
  <si>
    <t>Financial Instruments, Disclosure and Presentation</t>
  </si>
  <si>
    <t>There are no changes in the accounting policy that affect the net loss for the period or shareholders equity as a result of the adoption of these standards in the report.</t>
  </si>
  <si>
    <t>The business of the Group is subject to cyclical demands of low orders during the 1st and 4th quarters of the year and high orders during the 2nd and 3rd quarters of the year.</t>
  </si>
  <si>
    <t xml:space="preserve">During the financial period, no shares were issued by virtue of the exercise of the options. </t>
  </si>
  <si>
    <t>The company is operating in one industry segment. Hence, no additional disclosures are required for the primary segment format as all the relevant information is already disclosed elsewhere in the financial statements.</t>
  </si>
  <si>
    <t>The property, plant and equipment are stated at cost less accumulated depreciation. The carrying amounts did not carry any revaluation.</t>
  </si>
  <si>
    <t>There were no material events subsequent to the end of the quarter under review that has not been reflected in the results for the quarter under review</t>
  </si>
  <si>
    <t>The effective tax rate for the period and year was lower than the statutory income tax rate in Malaysia mainly due to utilisation of unabsorbed capital allowances</t>
  </si>
  <si>
    <t>Tru-Tech and it's subsidiaries namely Tru-Tech Electronics (M) Sdn. Bhd. ("TTE"), and Tru-Tech Technology ("TTT") had been granted a restraining and stay order for a period of ninety(90) days effective 28 August 2004 up to 25 Nov 2004 by the high court pursuant to Section 176(10) of the Companies Act, 1965 ("Act")</t>
  </si>
  <si>
    <t>On 24 Nov 2004, Tru-Tech via Avenue Securities announced that the company and it's subsidiary via it's solicitors have filed an application for the extension of the Restraining Order with the court which will be heard on 2 Dec 2004. Further to this announcement, Avenue Securities announced on behalf of the Board that Tru-Tech and it's subsidiaries namely "TTE" and "TTT" were granted an extension of restraining and stay order for a period of 120 days effective from 25 November 2004 up to 24 Mar 2005 by the Johor Bahru High Court ("Court") on 2 December 2004.</t>
  </si>
  <si>
    <t>The Court has also approved the appointment of Mr.Jambulingam S.Raki to act as a Director for the scheme creditors under Section 176(10A)(d) of the Companies Act 1965.</t>
  </si>
  <si>
    <t>On 10 November 2004, Avenue Securities on behalf of Tru-Tech release the Requisite Announcement on the Stock Exchange on the above mentioned proposed restructuring scheme, which shall entail the following:</t>
  </si>
  <si>
    <t>a) Proposed capital reconstruction</t>
  </si>
  <si>
    <t>b) Proposed scheme of arrangement with creditors</t>
  </si>
  <si>
    <t>c) Proposed acquisition</t>
  </si>
  <si>
    <t>d) Proposed JVA settlement</t>
  </si>
  <si>
    <t>e) Proposed exemption</t>
  </si>
  <si>
    <t>f) Proposed Listing Transfer</t>
  </si>
  <si>
    <t>g) Proposed disposal</t>
  </si>
  <si>
    <t>h) Proposed offer for sale and</t>
  </si>
  <si>
    <t>i)  Proposed placement</t>
  </si>
  <si>
    <t>On 31 Dec 2004, Avenue Securities on behalf of directors of Tru-Tech announced that the application in relation to the abovementioned Proposed Restructuring Scheme has been submitted to the Securities Commission on 31 December 2004.</t>
  </si>
  <si>
    <t>Avenue  Securites Sdn. Bhd. On behalf of Tru-Tech announced that:</t>
  </si>
  <si>
    <t>a) Tru-Tech had on 23 February 2005, issued a notice to convene the meetings of scheme creditors of the Company on 18 March 2005 pursuant to provisions of Section 176 of the Companies act, 1965 ("Act") for the purpose of considering the Proposed Scheme of Arrangement with Creditors and if thought fit to approve the same with or without modification(s), and</t>
  </si>
  <si>
    <t>b) an Explanatory Statement, together with the aforesaid notice, has been despatched and issued to scheme creditors pursuant to Section 177(1) of the Act on even date.</t>
  </si>
  <si>
    <t>Avenue Securities on behalf of the Board of Directors of Tru-Tech announced on 1 March 2005 that the Ministry of International Trade and Industry vide it's letter dated 28 February 2005 which was received on 1 March 2005, approved the following restructuring scheme subject to the following:</t>
  </si>
  <si>
    <t>a) Approval of the Security Commission ("SC") is obtained for the Proposed Restructuring Scheme</t>
  </si>
  <si>
    <t>b) The Proposed Restructuring Scheme should comply with the Guidelines on the Acquisition of Interest, Mergers and Take-Overs by Local and Foreign Interest, and</t>
  </si>
  <si>
    <t>On 18 March 2005, Avenue Securities (M) Sdn Bhd announced on behalf of Tru-Tech that Tru-Tech has obtained the approval of their Scheme Creditors for the Proposed Scheme Of Arrangement with creditors pursuant to Section 176 of the Companies Act, 1965 at the court convened meetings of Scheme Creditors held on 18 March 2005.</t>
  </si>
  <si>
    <t>On 1 April 2005, Avenue Securities Sdn Bhd ("Avenue"), on behalf of the Board of Directors of Tru-Tech, announced that a scheme creditor ("Affin Bank Berhad") had filed an intervener action to set aside the order to hold the Court Convened Meetings and the restraining  order obtained by Tru-Tech and it's subsidiary companies ("Oders") and that the hearing to set aside the Orders has been fixed on 27 April 2005.</t>
  </si>
  <si>
    <t xml:space="preserve">          for the year ended 31 December 2004.</t>
  </si>
  <si>
    <t>Note: Condensed consolidated balance sheet should be read in conjunction with the annual financial report</t>
  </si>
  <si>
    <t>Share of profit of associated company</t>
  </si>
  <si>
    <t>Loss on disposal of property, plant and equipment</t>
  </si>
  <si>
    <t>Decrease in inventories</t>
  </si>
  <si>
    <t>Decrease in trade and other receivables</t>
  </si>
  <si>
    <t xml:space="preserve">There is no dividend paid for the financial period under review.  </t>
  </si>
  <si>
    <t>Consolidated loss before</t>
  </si>
  <si>
    <t>PURCHASES AND SALES OF UNQUOTED INVESTMENTS AND/OR PROPERTIES</t>
  </si>
  <si>
    <t>Tru-Tech had on 9 Nov 2004 entered into a master agreement ("Master Agreement") with the vendors and Renewal Group Sdn.Bhd. ("RGSB") a company incorporated to serve as the holding company to facilitate the implementation of the Proposed Restructuring Scheme.</t>
  </si>
  <si>
    <t>c) Tru-Tech Electronics (M) Sdn Bhd and Tru-Tech Technology Sdn Bhd is to surrender their manufacturing licences to the Malaysian Industrial Development Authority in the event that they cease operations.</t>
  </si>
  <si>
    <t>Avenue Securities Sdn Bhd, on behalf of the Directors announced on the 27th June 2005 that Tru-Tech and it's subsidiaries namely Tru-Tech Electronics (M) Sdn Bhd and Tru-Tech Technology Sdn Bhd were granted an extension of restraining and stay order for a period of 180 days effective from 25th March 2005 to 20th September 2005 by the High Court of Johor Bahru on 27th June 2005.</t>
  </si>
  <si>
    <t>On 15 April 2005, Avenue Securities (M) Sdn Bhd announced that Bursa Securities, had vide it's letter dated 15 April 2005 granted an extension of time to obtain all necessary approvals, since Tru-Tech had submitted regularisation plans to the relevant authorities for approval, Bursa Securities will await the outcome of the Company's application to the relevant authorities without prejudice to it's right to commence proceeding for suspension and/or delisting of the securities of Tru-Tech from the official list of Bursa Securities, in the event Tru-Tech fails to obtain any of the authorities' approvals necessary for the implementation of it's regularisation plans.</t>
  </si>
  <si>
    <t>The report is prepared in accordance with MASB 26 "Interim financial reporting" and paragraph 9.22 of the Bursa Malaysia Securities Berhad Requirements and should be read in conjunction with the Group's financial statements for the year ended 31 Dec 2004.</t>
  </si>
  <si>
    <t xml:space="preserve">            INDIVIDUAL QUARTER</t>
  </si>
  <si>
    <t xml:space="preserve">           CUMULATIVE QUARTER</t>
  </si>
  <si>
    <t>Profit/(loss) from operations</t>
  </si>
  <si>
    <t>Profit before taxation</t>
  </si>
  <si>
    <t>Note: Condensed consolidated income statement should be read in conjunction with the annual financial report for the year ended 31 December 2004</t>
  </si>
  <si>
    <t>Balance as at 31 Mar 2005</t>
  </si>
  <si>
    <t>Balance as at 1 Jan 2005</t>
  </si>
  <si>
    <t>Balance as at 30 Sep 2005</t>
  </si>
  <si>
    <t>Balance as at 1July 2005</t>
  </si>
  <si>
    <t>Third</t>
  </si>
  <si>
    <t>PRECEDING</t>
  </si>
  <si>
    <t>(AUDITED</t>
  </si>
  <si>
    <t>31-12-04</t>
  </si>
  <si>
    <t>Fixed assets/Sub-tools written off</t>
  </si>
  <si>
    <t>Operating profit before working capital changes</t>
  </si>
  <si>
    <t>Increase/(Decrease) in trade and other payables</t>
  </si>
  <si>
    <t>(Decrease)/Increase in amount owing to related parties</t>
  </si>
  <si>
    <t>Repayment of hire purchase &amp; short term borrowings</t>
  </si>
  <si>
    <t>FOR THE QUARTER ENDED 31 Dec 2005</t>
  </si>
  <si>
    <t>31-12-2005</t>
  </si>
  <si>
    <t>FOR THE PERIOD ENDED 31 DEC 2005</t>
  </si>
  <si>
    <t>FOR THE FINANCIAL PERIOD ENDED 31 DEC 2005</t>
  </si>
  <si>
    <t>Balance as at 1Oct 2005</t>
  </si>
  <si>
    <t>Balance as at 31 Dec 2005</t>
  </si>
  <si>
    <t>There is no issuance and repayment of debt and equity securities, share buy-backs, share cancellations, shares held as treasury shares and resale of treasury shares for the current financial year ended 31 Dec 2005.</t>
  </si>
  <si>
    <t>12 months ended</t>
  </si>
  <si>
    <t>Fourth</t>
  </si>
  <si>
    <t>There is no purchase nor sale of unquoted investments and/or properties for the financial year under review.</t>
  </si>
  <si>
    <t>There is no purchase nor sale of quoted securities for the financial year under review.</t>
  </si>
  <si>
    <t>The Group has not entered into any financial instruments with off balance sheet risk as at the financial year end and to the date of this announcement.</t>
  </si>
  <si>
    <t>There is no issuance of share during the year.</t>
  </si>
  <si>
    <t>Losses for the group in the 4th quarter increased by 87% from the third quarter of 2005 due to the following provisions and write off.</t>
  </si>
  <si>
    <t>2) Inventories written off amounting to RM243,929</t>
  </si>
  <si>
    <t>3) Provision for doubtful debts of RM485,051</t>
  </si>
  <si>
    <t>An announcement was made on 27th June 2005 by Avenue Securities on behalf of the Board of Directors of Tru-Tech that the extension of the restraining and stay order was approved by the High Court for the period from 21st September 2005 until 18th January 2006.</t>
  </si>
  <si>
    <t>27/02/2006</t>
  </si>
  <si>
    <t>The company has complied with paragraph 15.02 of the listing requirements of Bursa Malaysia Securities Berhad whereby one third of its board members must consist of independent directors.</t>
  </si>
  <si>
    <t>Write off investment cost</t>
  </si>
  <si>
    <t>Despite the decline of 29.9% in the turnover as compared to the same quarter of 2004, the group's lossess before tax reduced by 42% on the said quarter-to-quarter comparison basis. This is as a result of the consolidation of the operations in view of the prospective restructuring plans for the group.</t>
  </si>
  <si>
    <t>1) Fixed assets impairment of RM8,398,264</t>
  </si>
  <si>
    <t>On behalf of the Board of Directors, Avenue Securities had on 8th December 2005 announced that the Securities Commission vide it's letter dated 7th December 2005 informed that the Proposed Restructuring Scheme was not approved.  The Board will hence further make an application for a review of the abovementioned Securities Commission's decision within 30 days from 7th December 2005.</t>
  </si>
  <si>
    <t>22)</t>
  </si>
  <si>
    <t>23)</t>
  </si>
  <si>
    <t>However, on 5 May 2005, Avenue announced that the hearing to set aside the Orders has been deferred to 12 August 2005 pending settlement to Affin Bank Berhad.  In view of the restraining being extended to 18 January 2006, the said application by Affin Bank will be mentioned on 15 February 2006.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</si>
</sst>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_(* #,##0.0_);_(* \(#,##0.0\);_(* &quot;-&quot;??_);_(@_)"/>
    <numFmt numFmtId="171" formatCode="_(* #,##0_);_(* \(#,##0\);_(* &quot;-&quot;??_);_(@_)"/>
    <numFmt numFmtId="172" formatCode="_(* #,##0.000_);_(* \(#,##0.000\);_(* &quot;-&quot;??_);_(@_)"/>
    <numFmt numFmtId="173" formatCode="0.00000000"/>
    <numFmt numFmtId="174" formatCode="0.0000000"/>
    <numFmt numFmtId="175" formatCode="0.000000"/>
    <numFmt numFmtId="176" formatCode="0.00000"/>
    <numFmt numFmtId="177" formatCode="0.0000"/>
    <numFmt numFmtId="178" formatCode="0.000"/>
    <numFmt numFmtId="179" formatCode="mm/dd/yy"/>
    <numFmt numFmtId="180" formatCode="dd\-mm\-yyyy"/>
    <numFmt numFmtId="181" formatCode="dd\-mm\-yy"/>
  </numFmts>
  <fonts count="14">
    <font>
      <sz val="10"/>
      <name val="Arial"/>
      <family val="0"/>
    </font>
    <font>
      <b/>
      <sz val="10"/>
      <name val="Arial"/>
      <family val="2"/>
    </font>
    <font>
      <u val="single"/>
      <sz val="10"/>
      <name val="Arial"/>
      <family val="2"/>
    </font>
    <font>
      <sz val="10"/>
      <color indexed="8"/>
      <name val="Arial"/>
      <family val="2"/>
    </font>
    <font>
      <b/>
      <u val="single"/>
      <sz val="11"/>
      <name val="Arial"/>
      <family val="2"/>
    </font>
    <font>
      <sz val="11"/>
      <name val="Arial"/>
      <family val="2"/>
    </font>
    <font>
      <b/>
      <sz val="11"/>
      <name val="Arial"/>
      <family val="2"/>
    </font>
    <font>
      <b/>
      <u val="single"/>
      <sz val="10"/>
      <name val="Arial"/>
      <family val="2"/>
    </font>
    <font>
      <i/>
      <sz val="10"/>
      <name val="Arial"/>
      <family val="2"/>
    </font>
    <font>
      <i/>
      <sz val="10"/>
      <color indexed="10"/>
      <name val="Arial"/>
      <family val="2"/>
    </font>
    <font>
      <sz val="9"/>
      <name val="Arial"/>
      <family val="2"/>
    </font>
    <font>
      <i/>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
    </xf>
    <xf numFmtId="14" fontId="1" fillId="0" borderId="0" xfId="0" applyNumberFormat="1" applyFont="1" applyAlignment="1">
      <alignment horizontal="center"/>
    </xf>
    <xf numFmtId="0" fontId="0" fillId="0" borderId="0" xfId="0" applyFont="1" applyAlignment="1">
      <alignment/>
    </xf>
    <xf numFmtId="0" fontId="0" fillId="0" borderId="0" xfId="0" applyFont="1" applyAlignment="1" quotePrefix="1">
      <alignment/>
    </xf>
    <xf numFmtId="171" fontId="0" fillId="0" borderId="0" xfId="15" applyNumberFormat="1" applyAlignment="1">
      <alignment/>
    </xf>
    <xf numFmtId="0" fontId="0" fillId="0" borderId="0" xfId="0" applyFont="1" applyBorder="1" applyAlignment="1">
      <alignment horizontal="center"/>
    </xf>
    <xf numFmtId="171" fontId="0" fillId="0" borderId="1" xfId="15" applyNumberFormat="1" applyBorder="1" applyAlignment="1">
      <alignment/>
    </xf>
    <xf numFmtId="171" fontId="0" fillId="0" borderId="0" xfId="15" applyNumberFormat="1" applyBorder="1" applyAlignment="1">
      <alignment/>
    </xf>
    <xf numFmtId="171" fontId="0" fillId="0" borderId="2" xfId="15" applyNumberFormat="1" applyBorder="1" applyAlignment="1">
      <alignment/>
    </xf>
    <xf numFmtId="171" fontId="0" fillId="0" borderId="2" xfId="0" applyNumberFormat="1" applyBorder="1" applyAlignment="1">
      <alignment/>
    </xf>
    <xf numFmtId="0" fontId="0" fillId="0" borderId="0" xfId="0" applyBorder="1" applyAlignment="1">
      <alignment/>
    </xf>
    <xf numFmtId="171" fontId="0" fillId="0" borderId="0" xfId="0" applyNumberFormat="1" applyAlignment="1">
      <alignment/>
    </xf>
    <xf numFmtId="171" fontId="1" fillId="0" borderId="0" xfId="15" applyNumberFormat="1" applyFont="1" applyAlignment="1">
      <alignment horizontal="center"/>
    </xf>
    <xf numFmtId="14" fontId="2" fillId="0" borderId="0" xfId="0" applyNumberFormat="1" applyFont="1" applyAlignment="1">
      <alignment horizontal="left"/>
    </xf>
    <xf numFmtId="15" fontId="0" fillId="0" borderId="0" xfId="0" applyNumberFormat="1" applyAlignment="1">
      <alignment/>
    </xf>
    <xf numFmtId="43" fontId="0" fillId="0" borderId="0" xfId="15" applyBorder="1" applyAlignment="1">
      <alignment/>
    </xf>
    <xf numFmtId="14" fontId="1" fillId="0" borderId="0" xfId="0" applyNumberFormat="1" applyFont="1" applyFill="1" applyAlignment="1">
      <alignment horizontal="center"/>
    </xf>
    <xf numFmtId="0" fontId="0" fillId="0" borderId="0" xfId="0" applyFill="1" applyAlignment="1">
      <alignment/>
    </xf>
    <xf numFmtId="0" fontId="1" fillId="0" borderId="0" xfId="0" applyFont="1" applyFill="1" applyAlignment="1">
      <alignment horizontal="center"/>
    </xf>
    <xf numFmtId="0" fontId="0" fillId="0" borderId="0" xfId="0" applyFont="1" applyFill="1" applyAlignment="1">
      <alignment/>
    </xf>
    <xf numFmtId="171" fontId="0" fillId="0" borderId="0" xfId="15" applyNumberFormat="1" applyFill="1" applyBorder="1" applyAlignment="1">
      <alignment/>
    </xf>
    <xf numFmtId="0" fontId="1" fillId="0" borderId="0" xfId="0" applyFont="1" applyFill="1" applyAlignment="1">
      <alignment/>
    </xf>
    <xf numFmtId="3" fontId="0" fillId="0" borderId="0" xfId="0" applyNumberFormat="1" applyBorder="1" applyAlignment="1">
      <alignment/>
    </xf>
    <xf numFmtId="171" fontId="0" fillId="0" borderId="0" xfId="15" applyNumberFormat="1" applyFill="1" applyBorder="1" applyAlignment="1">
      <alignment/>
    </xf>
    <xf numFmtId="171" fontId="0" fillId="0" borderId="0" xfId="15" applyNumberFormat="1" applyBorder="1" applyAlignment="1">
      <alignment/>
    </xf>
    <xf numFmtId="0" fontId="0" fillId="0" borderId="0" xfId="0" applyAlignment="1" quotePrefix="1">
      <alignment horizontal="left"/>
    </xf>
    <xf numFmtId="171" fontId="0" fillId="0" borderId="0" xfId="15" applyNumberFormat="1" applyFont="1" applyAlignment="1">
      <alignment/>
    </xf>
    <xf numFmtId="0" fontId="0" fillId="0" borderId="0" xfId="0" applyAlignment="1">
      <alignment horizontal="left"/>
    </xf>
    <xf numFmtId="0" fontId="0" fillId="0" borderId="0" xfId="0" applyFont="1" applyFill="1" applyBorder="1" applyAlignment="1">
      <alignment horizontal="center"/>
    </xf>
    <xf numFmtId="14" fontId="2" fillId="0" borderId="0" xfId="0" applyNumberFormat="1" applyFont="1" applyFill="1" applyAlignment="1">
      <alignment horizontal="left"/>
    </xf>
    <xf numFmtId="171" fontId="0" fillId="0" borderId="0" xfId="15" applyNumberFormat="1" applyFont="1" applyFill="1" applyBorder="1" applyAlignment="1">
      <alignment/>
    </xf>
    <xf numFmtId="43" fontId="0" fillId="0" borderId="0" xfId="15" applyFill="1" applyBorder="1" applyAlignment="1">
      <alignment/>
    </xf>
    <xf numFmtId="0" fontId="0" fillId="0" borderId="0" xfId="0" applyFill="1" applyBorder="1" applyAlignment="1">
      <alignment/>
    </xf>
    <xf numFmtId="171" fontId="0" fillId="0" borderId="0" xfId="0" applyNumberFormat="1" applyBorder="1" applyAlignment="1">
      <alignment/>
    </xf>
    <xf numFmtId="43" fontId="0" fillId="0" borderId="0" xfId="15" applyAlignment="1">
      <alignment/>
    </xf>
    <xf numFmtId="171" fontId="0" fillId="0" borderId="3" xfId="15" applyNumberFormat="1" applyBorder="1" applyAlignment="1">
      <alignment/>
    </xf>
    <xf numFmtId="171" fontId="0" fillId="0" borderId="4" xfId="15" applyNumberFormat="1" applyBorder="1" applyAlignment="1">
      <alignment/>
    </xf>
    <xf numFmtId="171" fontId="0" fillId="0" borderId="5" xfId="15" applyNumberFormat="1" applyBorder="1" applyAlignment="1">
      <alignment/>
    </xf>
    <xf numFmtId="171" fontId="5" fillId="0" borderId="0" xfId="15" applyNumberFormat="1" applyFont="1" applyFill="1" applyBorder="1" applyAlignment="1">
      <alignment/>
    </xf>
    <xf numFmtId="43" fontId="5" fillId="0" borderId="0" xfId="15" applyFont="1" applyFill="1" applyBorder="1" applyAlignment="1">
      <alignment/>
    </xf>
    <xf numFmtId="171" fontId="5" fillId="0" borderId="0" xfId="15" applyNumberFormat="1" applyFont="1" applyFill="1" applyBorder="1" applyAlignment="1">
      <alignment horizontal="center"/>
    </xf>
    <xf numFmtId="171" fontId="5" fillId="0" borderId="0" xfId="15" applyNumberFormat="1"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Border="1" applyAlignment="1">
      <alignment/>
    </xf>
    <xf numFmtId="171" fontId="1" fillId="0" borderId="0" xfId="15" applyNumberFormat="1" applyFont="1" applyBorder="1" applyAlignment="1">
      <alignment horizontal="center"/>
    </xf>
    <xf numFmtId="0" fontId="1" fillId="0" borderId="0" xfId="0" applyFont="1" applyBorder="1" applyAlignment="1">
      <alignment horizontal="center"/>
    </xf>
    <xf numFmtId="14" fontId="1" fillId="0" borderId="0" xfId="0" applyNumberFormat="1" applyFont="1" applyFill="1" applyBorder="1" applyAlignment="1">
      <alignment horizontal="center"/>
    </xf>
    <xf numFmtId="171" fontId="0" fillId="0" borderId="0" xfId="15" applyNumberFormat="1" applyFont="1" applyBorder="1" applyAlignment="1">
      <alignment/>
    </xf>
    <xf numFmtId="0" fontId="1" fillId="0" borderId="0" xfId="0" applyFont="1" applyFill="1" applyBorder="1" applyAlignment="1">
      <alignment horizontal="center"/>
    </xf>
    <xf numFmtId="171" fontId="0" fillId="0" borderId="0" xfId="0" applyNumberFormat="1" applyFont="1" applyFill="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14" fontId="0" fillId="0" borderId="0" xfId="0" applyNumberFormat="1" applyFill="1" applyBorder="1" applyAlignment="1">
      <alignment horizontal="center"/>
    </xf>
    <xf numFmtId="0" fontId="0" fillId="0" borderId="0" xfId="0" applyFill="1" applyBorder="1" applyAlignment="1">
      <alignment horizontal="center"/>
    </xf>
    <xf numFmtId="171" fontId="0" fillId="0" borderId="0" xfId="15" applyNumberFormat="1" applyFont="1" applyFill="1" applyBorder="1" applyAlignment="1">
      <alignment/>
    </xf>
    <xf numFmtId="171" fontId="0" fillId="0" borderId="0" xfId="15" applyNumberFormat="1" applyFont="1" applyFill="1" applyBorder="1" applyAlignment="1">
      <alignment/>
    </xf>
    <xf numFmtId="171" fontId="0" fillId="0" borderId="0" xfId="15" applyNumberFormat="1" applyFont="1" applyBorder="1" applyAlignment="1">
      <alignment/>
    </xf>
    <xf numFmtId="0" fontId="3" fillId="0" borderId="0" xfId="0" applyFont="1" applyBorder="1" applyAlignment="1">
      <alignment/>
    </xf>
    <xf numFmtId="0" fontId="0" fillId="0" borderId="0" xfId="0" applyBorder="1" applyAlignment="1" quotePrefix="1">
      <alignment horizontal="center"/>
    </xf>
    <xf numFmtId="14" fontId="0" fillId="0" borderId="0" xfId="0" applyNumberFormat="1" applyFont="1" applyBorder="1" applyAlignment="1">
      <alignment horizontal="center"/>
    </xf>
    <xf numFmtId="171" fontId="0" fillId="0" borderId="4" xfId="15" applyNumberFormat="1" applyFont="1" applyBorder="1" applyAlignment="1">
      <alignment/>
    </xf>
    <xf numFmtId="171" fontId="0" fillId="0" borderId="1" xfId="15" applyNumberFormat="1" applyFont="1" applyBorder="1" applyAlignment="1">
      <alignment/>
    </xf>
    <xf numFmtId="43" fontId="0" fillId="0" borderId="0" xfId="0" applyNumberFormat="1" applyBorder="1" applyAlignment="1">
      <alignment/>
    </xf>
    <xf numFmtId="0" fontId="4"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14" fontId="6" fillId="0" borderId="0" xfId="0" applyNumberFormat="1" applyFont="1" applyFill="1" applyBorder="1" applyAlignment="1">
      <alignment horizontal="center"/>
    </xf>
    <xf numFmtId="0" fontId="5" fillId="0" borderId="0" xfId="0" applyFont="1" applyFill="1" applyBorder="1" applyAlignment="1" quotePrefix="1">
      <alignment horizontal="left"/>
    </xf>
    <xf numFmtId="0" fontId="5" fillId="0" borderId="0" xfId="0" applyFont="1" applyFill="1" applyBorder="1" applyAlignment="1">
      <alignment/>
    </xf>
    <xf numFmtId="0" fontId="5" fillId="0" borderId="0" xfId="0" applyFont="1" applyFill="1" applyBorder="1" applyAlignment="1" quotePrefix="1">
      <alignment/>
    </xf>
    <xf numFmtId="3" fontId="5" fillId="0" borderId="0" xfId="0" applyNumberFormat="1" applyFont="1" applyFill="1" applyBorder="1" applyAlignment="1">
      <alignment/>
    </xf>
    <xf numFmtId="0" fontId="5" fillId="0" borderId="0" xfId="0" applyFont="1" applyFill="1" applyBorder="1" applyAlignment="1">
      <alignment horizontal="left"/>
    </xf>
    <xf numFmtId="171" fontId="5" fillId="0" borderId="0" xfId="0" applyNumberFormat="1" applyFont="1" applyFill="1" applyBorder="1" applyAlignment="1">
      <alignment/>
    </xf>
    <xf numFmtId="0" fontId="1" fillId="0" borderId="0" xfId="0" applyFont="1" applyAlignment="1">
      <alignment/>
    </xf>
    <xf numFmtId="171" fontId="5" fillId="0" borderId="2" xfId="15" applyNumberFormat="1" applyFont="1" applyFill="1" applyBorder="1" applyAlignment="1">
      <alignment/>
    </xf>
    <xf numFmtId="0" fontId="1" fillId="0" borderId="0" xfId="0" applyFont="1" applyAlignment="1">
      <alignment horizontal="left"/>
    </xf>
    <xf numFmtId="0" fontId="7" fillId="0" borderId="0" xfId="0" applyFont="1" applyAlignment="1">
      <alignment horizontal="left"/>
    </xf>
    <xf numFmtId="0" fontId="2" fillId="0" borderId="0" xfId="0" applyFont="1" applyAlignment="1">
      <alignment/>
    </xf>
    <xf numFmtId="43" fontId="5" fillId="0" borderId="2" xfId="15" applyFont="1" applyFill="1" applyBorder="1" applyAlignment="1">
      <alignment/>
    </xf>
    <xf numFmtId="0" fontId="8" fillId="0" borderId="0" xfId="0" applyFont="1" applyAlignment="1">
      <alignment/>
    </xf>
    <xf numFmtId="0" fontId="5" fillId="0" borderId="0" xfId="0" applyFont="1" applyFill="1" applyBorder="1" applyAlignment="1" quotePrefix="1">
      <alignment/>
    </xf>
    <xf numFmtId="181" fontId="1" fillId="0" borderId="0" xfId="0" applyNumberFormat="1" applyFont="1" applyFill="1" applyAlignment="1">
      <alignment horizontal="center"/>
    </xf>
    <xf numFmtId="180" fontId="1" fillId="0" borderId="0" xfId="0" applyNumberFormat="1" applyFont="1" applyFill="1" applyAlignment="1">
      <alignment horizontal="center"/>
    </xf>
    <xf numFmtId="0" fontId="8" fillId="0" borderId="0" xfId="0" applyFont="1" applyBorder="1" applyAlignment="1">
      <alignment/>
    </xf>
    <xf numFmtId="180" fontId="6" fillId="0" borderId="0" xfId="0" applyNumberFormat="1" applyFont="1" applyFill="1" applyBorder="1" applyAlignment="1">
      <alignment horizontal="center"/>
    </xf>
    <xf numFmtId="180" fontId="5" fillId="0" borderId="0" xfId="0" applyNumberFormat="1" applyFont="1" applyFill="1" applyBorder="1" applyAlignment="1">
      <alignment/>
    </xf>
    <xf numFmtId="180" fontId="6" fillId="0" borderId="0" xfId="0" applyNumberFormat="1" applyFont="1" applyFill="1" applyBorder="1" applyAlignment="1">
      <alignment horizontal="left"/>
    </xf>
    <xf numFmtId="171" fontId="5" fillId="0" borderId="2" xfId="15" applyNumberFormat="1" applyFont="1" applyFill="1" applyBorder="1" applyAlignment="1">
      <alignment/>
    </xf>
    <xf numFmtId="14" fontId="5" fillId="0" borderId="0" xfId="0" applyNumberFormat="1" applyFont="1" applyFill="1" applyBorder="1" applyAlignment="1">
      <alignment horizontal="center"/>
    </xf>
    <xf numFmtId="0" fontId="10" fillId="0" borderId="0" xfId="0" applyFont="1" applyAlignment="1">
      <alignment/>
    </xf>
    <xf numFmtId="0" fontId="6" fillId="0" borderId="0" xfId="0" applyFont="1" applyFill="1" applyBorder="1" applyAlignment="1">
      <alignment horizontal="right"/>
    </xf>
    <xf numFmtId="0" fontId="5" fillId="0" borderId="0" xfId="0" applyFont="1" applyFill="1" applyBorder="1" applyAlignment="1">
      <alignment horizontal="right"/>
    </xf>
    <xf numFmtId="180" fontId="6" fillId="0" borderId="0" xfId="0" applyNumberFormat="1" applyFont="1" applyFill="1" applyBorder="1" applyAlignment="1">
      <alignment horizontal="right"/>
    </xf>
    <xf numFmtId="171" fontId="0" fillId="0" borderId="0" xfId="15" applyNumberFormat="1" applyFont="1" applyFill="1" applyBorder="1" applyAlignment="1">
      <alignment/>
    </xf>
    <xf numFmtId="171" fontId="0" fillId="0" borderId="0" xfId="15" applyNumberFormat="1" applyFont="1" applyFill="1" applyAlignment="1">
      <alignment/>
    </xf>
    <xf numFmtId="171" fontId="0" fillId="0" borderId="1" xfId="15" applyNumberFormat="1" applyFont="1" applyFill="1" applyBorder="1" applyAlignment="1">
      <alignment/>
    </xf>
    <xf numFmtId="0" fontId="0" fillId="0" borderId="0" xfId="0" applyFont="1" applyAlignment="1">
      <alignment/>
    </xf>
    <xf numFmtId="171" fontId="0" fillId="0" borderId="0" xfId="15" applyNumberFormat="1" applyFont="1" applyBorder="1" applyAlignment="1">
      <alignment/>
    </xf>
    <xf numFmtId="43" fontId="0" fillId="0" borderId="0" xfId="15" applyFont="1" applyBorder="1" applyAlignment="1">
      <alignment/>
    </xf>
    <xf numFmtId="0" fontId="0" fillId="0" borderId="1" xfId="0" applyFont="1" applyBorder="1" applyAlignment="1">
      <alignment/>
    </xf>
    <xf numFmtId="171" fontId="0" fillId="0" borderId="0" xfId="0" applyNumberFormat="1" applyFont="1" applyBorder="1" applyAlignment="1">
      <alignment/>
    </xf>
    <xf numFmtId="171" fontId="0" fillId="0" borderId="2" xfId="0" applyNumberFormat="1" applyFont="1" applyBorder="1" applyAlignment="1">
      <alignment/>
    </xf>
    <xf numFmtId="43" fontId="0" fillId="0" borderId="0" xfId="15" applyFont="1" applyAlignment="1">
      <alignment/>
    </xf>
    <xf numFmtId="43" fontId="0" fillId="0" borderId="0" xfId="15" applyFont="1" applyAlignment="1">
      <alignment horizontal="center"/>
    </xf>
    <xf numFmtId="0" fontId="11" fillId="0" borderId="0" xfId="0" applyFont="1" applyAlignment="1">
      <alignment/>
    </xf>
    <xf numFmtId="180" fontId="1" fillId="0" borderId="0" xfId="0" applyNumberFormat="1" applyFont="1" applyFill="1" applyAlignment="1" quotePrefix="1">
      <alignment horizontal="center"/>
    </xf>
    <xf numFmtId="171" fontId="0" fillId="0" borderId="6" xfId="15" applyNumberFormat="1" applyBorder="1" applyAlignment="1">
      <alignment/>
    </xf>
    <xf numFmtId="37" fontId="5" fillId="0" borderId="0" xfId="0" applyNumberFormat="1" applyFont="1" applyFill="1" applyBorder="1" applyAlignment="1">
      <alignment/>
    </xf>
    <xf numFmtId="43" fontId="0" fillId="0" borderId="0" xfId="0" applyNumberFormat="1" applyAlignment="1">
      <alignment/>
    </xf>
    <xf numFmtId="0" fontId="0" fillId="0" borderId="0" xfId="0" applyAlignment="1">
      <alignment horizontal="justify" vertical="center" wrapText="1"/>
    </xf>
    <xf numFmtId="0" fontId="5" fillId="0" borderId="0" xfId="0" applyFont="1" applyAlignment="1">
      <alignment/>
    </xf>
    <xf numFmtId="171" fontId="1" fillId="0" borderId="0" xfId="0" applyNumberFormat="1" applyFont="1" applyFill="1" applyAlignment="1">
      <alignment horizontal="center"/>
    </xf>
    <xf numFmtId="171" fontId="0" fillId="0" borderId="0" xfId="0" applyNumberFormat="1" applyFont="1" applyFill="1" applyAlignment="1">
      <alignment horizontal="center"/>
    </xf>
    <xf numFmtId="0" fontId="0" fillId="0" borderId="0" xfId="0" applyFont="1" applyFill="1" applyAlignment="1">
      <alignment horizontal="center"/>
    </xf>
    <xf numFmtId="43" fontId="0" fillId="0" borderId="0" xfId="15" applyFont="1" applyFill="1" applyAlignment="1">
      <alignment horizontal="center"/>
    </xf>
    <xf numFmtId="171" fontId="0" fillId="0" borderId="0" xfId="15" applyNumberFormat="1" applyFont="1" applyFill="1" applyAlignment="1">
      <alignment horizontal="center"/>
    </xf>
    <xf numFmtId="171" fontId="0" fillId="0" borderId="2" xfId="15" applyNumberFormat="1" applyFont="1" applyFill="1" applyBorder="1" applyAlignment="1">
      <alignment horizontal="center"/>
    </xf>
    <xf numFmtId="0" fontId="5" fillId="0" borderId="0" xfId="0" applyFont="1" applyAlignment="1">
      <alignment horizontal="justify" vertical="center" wrapText="1"/>
    </xf>
    <xf numFmtId="0" fontId="5" fillId="0" borderId="0" xfId="0" applyFont="1" applyAlignment="1">
      <alignment/>
    </xf>
    <xf numFmtId="0" fontId="5" fillId="0" borderId="0" xfId="0" applyFont="1" applyAlignment="1">
      <alignment horizontal="justify" vertical="center" wrapText="1"/>
    </xf>
    <xf numFmtId="15" fontId="5" fillId="0" borderId="0" xfId="0" applyNumberFormat="1" applyFont="1" applyFill="1" applyBorder="1" applyAlignment="1" quotePrefix="1">
      <alignment/>
    </xf>
    <xf numFmtId="0" fontId="1" fillId="0" borderId="0" xfId="0" applyFont="1" applyFill="1" applyAlignment="1">
      <alignment/>
    </xf>
    <xf numFmtId="0" fontId="1" fillId="0" borderId="0" xfId="0" applyFont="1" applyFill="1" applyAlignment="1">
      <alignment horizontal="left"/>
    </xf>
    <xf numFmtId="171" fontId="0" fillId="0" borderId="0" xfId="15" applyNumberFormat="1" applyFont="1" applyAlignment="1">
      <alignment/>
    </xf>
    <xf numFmtId="171" fontId="0" fillId="0" borderId="0" xfId="15" applyNumberFormat="1" applyFont="1" applyAlignment="1">
      <alignment horizontal="center"/>
    </xf>
    <xf numFmtId="171" fontId="0" fillId="0" borderId="1" xfId="15" applyNumberFormat="1" applyFont="1" applyBorder="1" applyAlignment="1">
      <alignment/>
    </xf>
    <xf numFmtId="171" fontId="0" fillId="0" borderId="2" xfId="15" applyNumberFormat="1" applyFont="1" applyBorder="1" applyAlignment="1">
      <alignment/>
    </xf>
    <xf numFmtId="179" fontId="1" fillId="0" borderId="0" xfId="0" applyNumberFormat="1" applyFont="1" applyFill="1" applyBorder="1" applyAlignment="1">
      <alignment horizontal="center"/>
    </xf>
    <xf numFmtId="0" fontId="6" fillId="0" borderId="0" xfId="0" applyFont="1" applyAlignment="1">
      <alignment/>
    </xf>
    <xf numFmtId="181" fontId="1" fillId="0" borderId="0" xfId="0" applyNumberFormat="1" applyFont="1" applyFill="1" applyAlignment="1" quotePrefix="1">
      <alignment horizontal="center"/>
    </xf>
    <xf numFmtId="43" fontId="1" fillId="0" borderId="0" xfId="15" applyFont="1" applyFill="1" applyAlignment="1">
      <alignment horizontal="center"/>
    </xf>
    <xf numFmtId="43" fontId="1" fillId="0" borderId="2" xfId="15" applyFont="1" applyFill="1" applyBorder="1" applyAlignment="1">
      <alignment horizontal="center"/>
    </xf>
    <xf numFmtId="0" fontId="5" fillId="0" borderId="0" xfId="0" applyFont="1" applyAlignment="1" quotePrefix="1">
      <alignment/>
    </xf>
    <xf numFmtId="0" fontId="1" fillId="0" borderId="0" xfId="0" applyFont="1" applyAlignment="1">
      <alignment/>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Alignment="1">
      <alignment horizontal="center"/>
    </xf>
    <xf numFmtId="0" fontId="5" fillId="0" borderId="0" xfId="0" applyFont="1" applyAlignment="1">
      <alignment horizontal="justify" vertical="center" wrapText="1"/>
    </xf>
    <xf numFmtId="0" fontId="6"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zoomScale="80" zoomScaleNormal="80" workbookViewId="0" topLeftCell="A10">
      <selection activeCell="G26" sqref="G26"/>
    </sheetView>
  </sheetViews>
  <sheetFormatPr defaultColWidth="9.140625" defaultRowHeight="12.75"/>
  <cols>
    <col min="1" max="1" width="3.140625" style="4" customWidth="1"/>
    <col min="2" max="2" width="40.57421875" style="4" customWidth="1"/>
    <col min="3" max="3" width="13.7109375" style="4" customWidth="1"/>
    <col min="4" max="4" width="1.7109375" style="4" customWidth="1"/>
    <col min="5" max="5" width="17.7109375" style="4" customWidth="1"/>
    <col min="6" max="6" width="0.9921875" style="57" customWidth="1"/>
    <col min="7" max="7" width="16.57421875" style="4" customWidth="1"/>
    <col min="8" max="8" width="1.28515625" style="4" customWidth="1"/>
    <col min="9" max="9" width="17.8515625" style="4" customWidth="1"/>
    <col min="10" max="10" width="16.421875" style="4" customWidth="1"/>
    <col min="11" max="11" width="6.7109375" style="4" customWidth="1"/>
    <col min="12" max="12" width="0" style="4" hidden="1" customWidth="1"/>
    <col min="13" max="16384" width="8.8515625" style="4" customWidth="1"/>
  </cols>
  <sheetData>
    <row r="1" ht="12.75">
      <c r="B1" s="4" t="s">
        <v>162</v>
      </c>
    </row>
    <row r="5" spans="1:6" ht="12.75">
      <c r="A5" s="1" t="s">
        <v>163</v>
      </c>
      <c r="B5" s="1"/>
      <c r="C5" s="1"/>
      <c r="D5" s="1"/>
      <c r="E5" s="1"/>
      <c r="F5" s="46"/>
    </row>
    <row r="6" spans="1:6" ht="12.75">
      <c r="A6" s="1" t="s">
        <v>281</v>
      </c>
      <c r="B6" s="1"/>
      <c r="C6" s="1"/>
      <c r="D6" s="1"/>
      <c r="E6" s="1"/>
      <c r="F6" s="46"/>
    </row>
    <row r="7" spans="3:9" ht="12.75">
      <c r="C7" s="128" t="s">
        <v>263</v>
      </c>
      <c r="D7" s="128"/>
      <c r="E7" s="128"/>
      <c r="F7" s="51"/>
      <c r="G7" s="129" t="s">
        <v>264</v>
      </c>
      <c r="H7" s="129"/>
      <c r="I7" s="129"/>
    </row>
    <row r="8" spans="3:9" ht="12.75">
      <c r="C8" s="20" t="s">
        <v>1</v>
      </c>
      <c r="D8" s="20"/>
      <c r="E8" s="20" t="s">
        <v>2</v>
      </c>
      <c r="F8" s="51"/>
      <c r="G8" s="20" t="s">
        <v>1</v>
      </c>
      <c r="H8" s="20"/>
      <c r="I8" s="20" t="s">
        <v>2</v>
      </c>
    </row>
    <row r="9" spans="3:9" ht="12.75">
      <c r="C9" s="20" t="s">
        <v>3</v>
      </c>
      <c r="D9" s="20"/>
      <c r="E9" s="20" t="s">
        <v>4</v>
      </c>
      <c r="F9" s="51"/>
      <c r="G9" s="20" t="s">
        <v>3</v>
      </c>
      <c r="H9" s="20"/>
      <c r="I9" s="20" t="s">
        <v>4</v>
      </c>
    </row>
    <row r="10" spans="3:9" ht="12.75">
      <c r="C10" s="20" t="s">
        <v>5</v>
      </c>
      <c r="D10" s="20"/>
      <c r="E10" s="20" t="s">
        <v>5</v>
      </c>
      <c r="F10" s="51"/>
      <c r="G10" s="20" t="s">
        <v>5</v>
      </c>
      <c r="H10" s="20"/>
      <c r="I10" s="20" t="s">
        <v>5</v>
      </c>
    </row>
    <row r="11" spans="3:9" ht="12.75">
      <c r="C11" s="20"/>
      <c r="D11" s="20"/>
      <c r="E11" s="20"/>
      <c r="F11" s="51"/>
      <c r="G11" s="20"/>
      <c r="H11" s="20"/>
      <c r="I11" s="20"/>
    </row>
    <row r="12" spans="3:9" ht="12.75">
      <c r="C12" s="112" t="s">
        <v>282</v>
      </c>
      <c r="D12" s="89"/>
      <c r="E12" s="89">
        <v>38352</v>
      </c>
      <c r="F12" s="134"/>
      <c r="G12" s="89" t="str">
        <f>+C12</f>
        <v>31-12-2005</v>
      </c>
      <c r="H12" s="89"/>
      <c r="I12" s="89">
        <f>+E12</f>
        <v>38352</v>
      </c>
    </row>
    <row r="13" spans="3:9" ht="12.75">
      <c r="C13" s="20" t="s">
        <v>6</v>
      </c>
      <c r="D13" s="20"/>
      <c r="E13" s="20" t="s">
        <v>6</v>
      </c>
      <c r="F13" s="51"/>
      <c r="G13" s="20" t="s">
        <v>6</v>
      </c>
      <c r="H13" s="20"/>
      <c r="I13" s="20" t="s">
        <v>6</v>
      </c>
    </row>
    <row r="14" spans="1:9" ht="12.75">
      <c r="A14" s="5"/>
      <c r="B14" s="4" t="s">
        <v>118</v>
      </c>
      <c r="C14" s="130">
        <v>5130</v>
      </c>
      <c r="D14" s="100"/>
      <c r="E14" s="100">
        <v>7313</v>
      </c>
      <c r="F14" s="100"/>
      <c r="G14" s="130">
        <v>21499</v>
      </c>
      <c r="H14" s="100"/>
      <c r="I14" s="100">
        <v>95692</v>
      </c>
    </row>
    <row r="15" spans="3:9" ht="12.75">
      <c r="C15" s="130"/>
      <c r="D15" s="101"/>
      <c r="E15" s="101"/>
      <c r="F15" s="100"/>
      <c r="G15" s="130"/>
      <c r="H15" s="101"/>
      <c r="I15" s="101"/>
    </row>
    <row r="16" spans="1:9" ht="12.75">
      <c r="A16" s="5"/>
      <c r="B16" s="4" t="s">
        <v>119</v>
      </c>
      <c r="C16" s="101">
        <f>+C14+C18-C20</f>
        <v>16147</v>
      </c>
      <c r="D16" s="101"/>
      <c r="E16" s="101">
        <f>+E14+E18-E20</f>
        <v>25221</v>
      </c>
      <c r="F16" s="100">
        <f>+F14+F18-F20</f>
        <v>0</v>
      </c>
      <c r="G16" s="101">
        <f>+G14+G18-G20</f>
        <v>35220</v>
      </c>
      <c r="H16" s="101">
        <f>+H14+H18-H20</f>
        <v>0</v>
      </c>
      <c r="I16" s="101">
        <f>+I14+I18-I20</f>
        <v>119179</v>
      </c>
    </row>
    <row r="17" spans="1:9" ht="12.75">
      <c r="A17" s="5"/>
      <c r="C17" s="130"/>
      <c r="D17" s="101"/>
      <c r="E17" s="101"/>
      <c r="F17" s="100"/>
      <c r="G17" s="130"/>
      <c r="H17" s="101"/>
      <c r="I17" s="101"/>
    </row>
    <row r="18" spans="1:9" ht="12.75">
      <c r="A18" s="5"/>
      <c r="B18" s="4" t="s">
        <v>120</v>
      </c>
      <c r="C18" s="130">
        <v>1</v>
      </c>
      <c r="D18" s="101"/>
      <c r="E18" s="101">
        <v>-270</v>
      </c>
      <c r="F18" s="100"/>
      <c r="G18" s="130">
        <v>314</v>
      </c>
      <c r="H18" s="100"/>
      <c r="I18" s="100">
        <v>886</v>
      </c>
    </row>
    <row r="19" spans="1:9" ht="12.75">
      <c r="A19" s="5"/>
      <c r="C19" s="132"/>
      <c r="D19" s="100"/>
      <c r="E19" s="102"/>
      <c r="F19" s="100"/>
      <c r="G19" s="132"/>
      <c r="H19" s="100"/>
      <c r="I19" s="102"/>
    </row>
    <row r="20" spans="1:9" ht="12.75">
      <c r="A20" s="5"/>
      <c r="B20" s="4" t="s">
        <v>265</v>
      </c>
      <c r="C20" s="101">
        <f>+C26-C22-C24</f>
        <v>-11016</v>
      </c>
      <c r="D20" s="100"/>
      <c r="E20" s="101">
        <f>+E26-E22-E24</f>
        <v>-18178</v>
      </c>
      <c r="F20" s="100">
        <f>+F26-F22-F24</f>
        <v>0</v>
      </c>
      <c r="G20" s="101">
        <f>+G26-G22-G24</f>
        <v>-13407</v>
      </c>
      <c r="H20" s="100">
        <f>+H26-H22-H24</f>
        <v>0</v>
      </c>
      <c r="I20" s="101">
        <f>+I26-I22-I24</f>
        <v>-22601</v>
      </c>
    </row>
    <row r="21" spans="1:9" ht="12.75">
      <c r="A21" s="5"/>
      <c r="C21" s="130"/>
      <c r="D21" s="100"/>
      <c r="E21" s="101"/>
      <c r="F21" s="100"/>
      <c r="G21" s="130"/>
      <c r="H21" s="100"/>
      <c r="I21" s="101"/>
    </row>
    <row r="22" spans="1:9" ht="12.75">
      <c r="A22" s="5"/>
      <c r="B22" s="4" t="s">
        <v>122</v>
      </c>
      <c r="C22" s="130">
        <v>-1258</v>
      </c>
      <c r="D22" s="100"/>
      <c r="E22" s="100">
        <v>-1987</v>
      </c>
      <c r="F22" s="100"/>
      <c r="G22" s="130">
        <v>-4524</v>
      </c>
      <c r="H22" s="100"/>
      <c r="I22" s="100">
        <v>-6923</v>
      </c>
    </row>
    <row r="23" spans="3:9" ht="12.75">
      <c r="C23" s="130"/>
      <c r="D23" s="100"/>
      <c r="E23" s="100"/>
      <c r="F23" s="100"/>
      <c r="G23" s="130"/>
      <c r="H23" s="100"/>
      <c r="I23" s="100"/>
    </row>
    <row r="24" spans="1:9" ht="12.75">
      <c r="A24" s="5"/>
      <c r="B24" s="4" t="s">
        <v>121</v>
      </c>
      <c r="C24" s="130">
        <v>508</v>
      </c>
      <c r="D24" s="100"/>
      <c r="E24" s="101">
        <v>-55</v>
      </c>
      <c r="F24" s="100"/>
      <c r="G24" s="130">
        <v>1376</v>
      </c>
      <c r="H24" s="100"/>
      <c r="I24" s="100">
        <v>637</v>
      </c>
    </row>
    <row r="25" spans="3:9" ht="12.75">
      <c r="C25" s="132"/>
      <c r="D25" s="100"/>
      <c r="E25" s="102"/>
      <c r="F25" s="100"/>
      <c r="G25" s="132"/>
      <c r="H25" s="100"/>
      <c r="I25" s="102"/>
    </row>
    <row r="26" spans="1:10" ht="12.75">
      <c r="A26" s="5"/>
      <c r="B26" s="4" t="s">
        <v>266</v>
      </c>
      <c r="C26" s="130">
        <v>-11766</v>
      </c>
      <c r="D26" s="62"/>
      <c r="E26" s="62">
        <v>-20220</v>
      </c>
      <c r="F26" s="62"/>
      <c r="G26" s="130">
        <v>-16555</v>
      </c>
      <c r="H26" s="62"/>
      <c r="I26" s="62">
        <v>-28887</v>
      </c>
      <c r="J26" s="103"/>
    </row>
    <row r="27" spans="3:9" ht="12.75">
      <c r="C27" s="130"/>
      <c r="D27" s="57"/>
      <c r="E27" s="57"/>
      <c r="G27" s="130"/>
      <c r="H27" s="57"/>
      <c r="I27" s="57"/>
    </row>
    <row r="28" spans="2:9" ht="12.75">
      <c r="B28" s="4" t="s">
        <v>123</v>
      </c>
      <c r="C28" s="130">
        <v>-477</v>
      </c>
      <c r="D28" s="105"/>
      <c r="E28" s="104">
        <v>-234</v>
      </c>
      <c r="F28" s="105"/>
      <c r="G28" s="130">
        <v>-478</v>
      </c>
      <c r="H28" s="100"/>
      <c r="I28" s="100">
        <v>-125</v>
      </c>
    </row>
    <row r="29" spans="3:9" ht="12.75">
      <c r="C29" s="132"/>
      <c r="D29" s="57"/>
      <c r="E29" s="106"/>
      <c r="G29" s="132"/>
      <c r="H29" s="57"/>
      <c r="I29" s="106"/>
    </row>
    <row r="30" spans="2:9" ht="12.75">
      <c r="B30" s="4" t="s">
        <v>124</v>
      </c>
      <c r="C30" s="130">
        <f>SUM(C26:C28)</f>
        <v>-12243</v>
      </c>
      <c r="D30" s="107"/>
      <c r="E30" s="107">
        <f>SUM(E26:E28)</f>
        <v>-20454</v>
      </c>
      <c r="F30" s="107"/>
      <c r="G30" s="130">
        <f>SUM(G26:G29)</f>
        <v>-17033</v>
      </c>
      <c r="H30" s="107"/>
      <c r="I30" s="107">
        <f>SUM(I26:I28)</f>
        <v>-29012</v>
      </c>
    </row>
    <row r="31" spans="3:9" ht="12.75">
      <c r="C31" s="130"/>
      <c r="D31" s="57"/>
      <c r="E31" s="57"/>
      <c r="G31" s="130"/>
      <c r="H31" s="57"/>
      <c r="I31" s="57"/>
    </row>
    <row r="32" spans="2:9" ht="12.75">
      <c r="B32" s="4" t="s">
        <v>125</v>
      </c>
      <c r="C32" s="130">
        <v>0</v>
      </c>
      <c r="D32" s="105"/>
      <c r="E32" s="105">
        <v>0</v>
      </c>
      <c r="F32" s="105"/>
      <c r="G32" s="130">
        <v>0</v>
      </c>
      <c r="H32" s="100"/>
      <c r="I32" s="100">
        <f>E32</f>
        <v>0</v>
      </c>
    </row>
    <row r="33" spans="3:9" ht="12.75">
      <c r="C33" s="130"/>
      <c r="D33" s="57"/>
      <c r="E33" s="57"/>
      <c r="G33" s="130"/>
      <c r="H33" s="57"/>
      <c r="I33" s="57"/>
    </row>
    <row r="34" spans="2:9" ht="13.5" thickBot="1">
      <c r="B34" s="4" t="s">
        <v>126</v>
      </c>
      <c r="C34" s="133">
        <f>SUM(C30:C33)</f>
        <v>-12243</v>
      </c>
      <c r="D34" s="107"/>
      <c r="E34" s="108">
        <f>E30+E32</f>
        <v>-20454</v>
      </c>
      <c r="F34" s="107"/>
      <c r="G34" s="133">
        <f>SUM(G30:G33)</f>
        <v>-17033</v>
      </c>
      <c r="H34" s="107"/>
      <c r="I34" s="108">
        <f>I30+I32</f>
        <v>-29012</v>
      </c>
    </row>
    <row r="35" spans="3:9" ht="13.5" thickTop="1">
      <c r="C35" s="130"/>
      <c r="D35" s="57"/>
      <c r="E35" s="57"/>
      <c r="G35" s="130"/>
      <c r="H35" s="57"/>
      <c r="I35" s="57"/>
    </row>
    <row r="36" spans="2:9" ht="12.75">
      <c r="B36" s="4" t="s">
        <v>127</v>
      </c>
      <c r="C36" s="109">
        <f>C34/43098*100</f>
        <v>-28.407350689127103</v>
      </c>
      <c r="D36" s="105"/>
      <c r="E36" s="109">
        <f>E34/43098*100</f>
        <v>-47.459278852847</v>
      </c>
      <c r="F36" s="105"/>
      <c r="G36" s="109">
        <f>G34/43098*100</f>
        <v>-39.521555524618314</v>
      </c>
      <c r="H36" s="105"/>
      <c r="I36" s="109">
        <f>I34/43098*100</f>
        <v>-67.31634878648661</v>
      </c>
    </row>
    <row r="37" spans="3:9" ht="12.75">
      <c r="C37" s="131"/>
      <c r="D37" s="57"/>
      <c r="E37" s="110"/>
      <c r="G37" s="131"/>
      <c r="H37" s="57"/>
      <c r="I37" s="110"/>
    </row>
    <row r="38" spans="3:8" ht="12.75">
      <c r="C38" s="130"/>
      <c r="D38" s="57"/>
      <c r="G38" s="130"/>
      <c r="H38" s="57"/>
    </row>
    <row r="39" spans="3:8" ht="12.75">
      <c r="C39" s="130"/>
      <c r="D39" s="57"/>
      <c r="G39" s="130"/>
      <c r="H39" s="57"/>
    </row>
    <row r="40" spans="3:8" ht="12.75">
      <c r="C40" s="130"/>
      <c r="D40" s="57"/>
      <c r="G40" s="130"/>
      <c r="H40" s="57"/>
    </row>
    <row r="41" spans="3:8" ht="12.75">
      <c r="C41" s="130"/>
      <c r="D41" s="57"/>
      <c r="G41" s="130"/>
      <c r="H41" s="57"/>
    </row>
    <row r="42" spans="4:8" ht="12.75">
      <c r="D42" s="57"/>
      <c r="H42" s="57"/>
    </row>
    <row r="43" spans="4:8" ht="12.75">
      <c r="D43" s="57"/>
      <c r="H43" s="57"/>
    </row>
    <row r="44" spans="4:8" ht="12.75">
      <c r="D44" s="57"/>
      <c r="H44" s="57"/>
    </row>
    <row r="45" spans="4:8" ht="12.75">
      <c r="D45" s="57"/>
      <c r="H45" s="57"/>
    </row>
    <row r="46" spans="4:8" ht="12.75">
      <c r="D46" s="57"/>
      <c r="H46" s="57"/>
    </row>
    <row r="47" spans="4:8" ht="12.75">
      <c r="D47" s="57"/>
      <c r="H47" s="57"/>
    </row>
    <row r="49" ht="12.75">
      <c r="B49" s="111" t="s">
        <v>267</v>
      </c>
    </row>
    <row r="50" ht="12.75">
      <c r="B50" s="86"/>
    </row>
    <row r="51" spans="3:10" ht="12.75">
      <c r="C51" s="86"/>
      <c r="D51" s="86"/>
      <c r="E51" s="86"/>
      <c r="F51" s="90"/>
      <c r="G51" s="86"/>
      <c r="H51" s="86"/>
      <c r="I51" s="86"/>
      <c r="J51" s="86"/>
    </row>
  </sheetData>
  <printOptions/>
  <pageMargins left="1" right="0.5" top="1" bottom="1" header="0.5" footer="0.3"/>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G73"/>
  <sheetViews>
    <sheetView zoomScale="85" zoomScaleNormal="85" zoomScaleSheetLayoutView="100" workbookViewId="0" topLeftCell="A9">
      <selection activeCell="C12" sqref="C12"/>
    </sheetView>
  </sheetViews>
  <sheetFormatPr defaultColWidth="9.140625" defaultRowHeight="12.75"/>
  <cols>
    <col min="1" max="1" width="3.57421875" style="0" customWidth="1"/>
    <col min="2" max="2" width="44.421875" style="0" customWidth="1"/>
    <col min="3" max="3" width="15.140625" style="0" customWidth="1"/>
    <col min="4" max="4" width="15.140625" style="0" hidden="1" customWidth="1"/>
    <col min="5" max="5" width="15.28125" style="0" customWidth="1"/>
    <col min="6" max="6" width="7.00390625" style="0" bestFit="1" customWidth="1"/>
    <col min="7" max="7" width="9.00390625" style="0" bestFit="1" customWidth="1"/>
    <col min="10" max="10" width="10.140625" style="0" customWidth="1"/>
  </cols>
  <sheetData>
    <row r="1" ht="12.75">
      <c r="B1" t="s">
        <v>162</v>
      </c>
    </row>
    <row r="3" spans="1:5" ht="12.75">
      <c r="A3" s="1" t="s">
        <v>165</v>
      </c>
      <c r="B3" s="23"/>
      <c r="C3" s="1"/>
      <c r="D3" s="1"/>
      <c r="E3" s="1"/>
    </row>
    <row r="4" spans="3:6" ht="12.75">
      <c r="C4" s="14" t="s">
        <v>67</v>
      </c>
      <c r="D4" s="14" t="s">
        <v>67</v>
      </c>
      <c r="E4" s="14" t="s">
        <v>95</v>
      </c>
      <c r="F4" s="2"/>
    </row>
    <row r="5" spans="3:6" ht="12.75">
      <c r="C5" s="2" t="s">
        <v>68</v>
      </c>
      <c r="D5" s="2" t="s">
        <v>273</v>
      </c>
      <c r="E5" s="2" t="s">
        <v>64</v>
      </c>
      <c r="F5" s="2"/>
    </row>
    <row r="6" spans="3:6" ht="12.75">
      <c r="C6" s="2"/>
      <c r="D6" s="2"/>
      <c r="E6" s="2" t="s">
        <v>65</v>
      </c>
      <c r="F6" s="2"/>
    </row>
    <row r="7" spans="3:6" ht="12.75">
      <c r="C7" s="2" t="s">
        <v>69</v>
      </c>
      <c r="D7" s="2" t="s">
        <v>65</v>
      </c>
      <c r="E7" s="2" t="s">
        <v>3</v>
      </c>
      <c r="F7" s="2"/>
    </row>
    <row r="8" spans="3:6" ht="12.75">
      <c r="C8" s="2" t="s">
        <v>5</v>
      </c>
      <c r="D8" s="2" t="s">
        <v>66</v>
      </c>
      <c r="E8" s="2" t="s">
        <v>164</v>
      </c>
      <c r="F8" s="2"/>
    </row>
    <row r="9" spans="3:6" ht="12.75">
      <c r="C9" s="2"/>
      <c r="D9" s="2" t="s">
        <v>274</v>
      </c>
      <c r="E9" s="2"/>
      <c r="F9" s="2"/>
    </row>
    <row r="10" spans="3:6" ht="12.75">
      <c r="C10" s="88">
        <v>38717</v>
      </c>
      <c r="D10" s="88" t="s">
        <v>275</v>
      </c>
      <c r="E10" s="136" t="s">
        <v>275</v>
      </c>
      <c r="F10" s="3"/>
    </row>
    <row r="11" spans="3:6" ht="12.75">
      <c r="C11" s="2" t="s">
        <v>6</v>
      </c>
      <c r="D11" s="2" t="s">
        <v>6</v>
      </c>
      <c r="E11" s="2" t="s">
        <v>6</v>
      </c>
      <c r="F11" s="2"/>
    </row>
    <row r="12" spans="3:6" ht="12.75">
      <c r="C12" s="2"/>
      <c r="D12" s="2"/>
      <c r="E12" s="2"/>
      <c r="F12" s="2"/>
    </row>
    <row r="13" spans="2:5" ht="12.75">
      <c r="B13" t="s">
        <v>75</v>
      </c>
      <c r="C13" s="6">
        <v>33343</v>
      </c>
      <c r="D13" s="6">
        <v>45486</v>
      </c>
      <c r="E13" s="6">
        <v>45486</v>
      </c>
    </row>
    <row r="14" spans="2:5" ht="12.75">
      <c r="B14" t="s">
        <v>7</v>
      </c>
      <c r="C14" s="6">
        <v>5400</v>
      </c>
      <c r="D14" s="6">
        <v>4502</v>
      </c>
      <c r="E14" s="6">
        <v>4502</v>
      </c>
    </row>
    <row r="15" spans="2:7" ht="12.75">
      <c r="B15" t="s">
        <v>8</v>
      </c>
      <c r="C15" s="6">
        <v>1150</v>
      </c>
      <c r="D15" s="6">
        <v>1350</v>
      </c>
      <c r="E15" s="6">
        <v>1350</v>
      </c>
      <c r="G15" s="13"/>
    </row>
    <row r="16" spans="2:5" ht="12.75" hidden="1">
      <c r="B16" t="s">
        <v>90</v>
      </c>
      <c r="C16" s="6"/>
      <c r="D16" s="6"/>
      <c r="E16" s="6"/>
    </row>
    <row r="17" spans="3:6" ht="12.75">
      <c r="C17" s="6"/>
      <c r="D17" s="6"/>
      <c r="E17" s="6"/>
      <c r="F17" s="13"/>
    </row>
    <row r="18" spans="2:5" ht="12.75">
      <c r="B18" t="s">
        <v>9</v>
      </c>
      <c r="C18" s="28" t="s">
        <v>91</v>
      </c>
      <c r="D18" s="28"/>
      <c r="E18" s="28" t="s">
        <v>91</v>
      </c>
    </row>
    <row r="19" spans="2:5" ht="12.75">
      <c r="B19" t="s">
        <v>76</v>
      </c>
      <c r="C19" s="6">
        <v>558</v>
      </c>
      <c r="D19" s="6">
        <v>987</v>
      </c>
      <c r="E19" s="6">
        <v>987</v>
      </c>
    </row>
    <row r="20" spans="2:5" ht="12.75">
      <c r="B20" t="s">
        <v>174</v>
      </c>
      <c r="C20" s="6">
        <v>0</v>
      </c>
      <c r="D20" s="6">
        <v>63</v>
      </c>
      <c r="E20" s="6">
        <v>63</v>
      </c>
    </row>
    <row r="21" spans="2:5" ht="12.75">
      <c r="B21" t="s">
        <v>88</v>
      </c>
      <c r="C21" s="6">
        <v>2137</v>
      </c>
      <c r="D21" s="6">
        <v>4438</v>
      </c>
      <c r="E21" s="6">
        <v>4438</v>
      </c>
    </row>
    <row r="22" spans="2:6" ht="12.75">
      <c r="B22" t="s">
        <v>89</v>
      </c>
      <c r="C22" s="6">
        <v>966</v>
      </c>
      <c r="D22" s="6">
        <v>570</v>
      </c>
      <c r="E22" s="6">
        <f>364+48+158</f>
        <v>570</v>
      </c>
      <c r="F22" s="13"/>
    </row>
    <row r="23" spans="2:6" ht="12.75">
      <c r="B23" t="s">
        <v>181</v>
      </c>
      <c r="C23" s="6">
        <v>0</v>
      </c>
      <c r="D23" s="6">
        <v>0</v>
      </c>
      <c r="E23" s="6">
        <v>0</v>
      </c>
      <c r="F23" s="13"/>
    </row>
    <row r="24" spans="2:6" ht="12.75">
      <c r="B24" t="s">
        <v>58</v>
      </c>
      <c r="C24" s="8">
        <v>1962</v>
      </c>
      <c r="D24" s="8">
        <v>2867</v>
      </c>
      <c r="E24" s="8">
        <v>2867</v>
      </c>
      <c r="F24" s="13"/>
    </row>
    <row r="25" spans="3:7" ht="12.75">
      <c r="C25" s="6">
        <f>SUM(C19:C24)</f>
        <v>5623</v>
      </c>
      <c r="D25" s="6">
        <f>SUM(D19:D24)</f>
        <v>8925</v>
      </c>
      <c r="E25" s="6">
        <f>SUM(E19:E24)</f>
        <v>8925</v>
      </c>
      <c r="F25" s="13"/>
      <c r="G25" s="13"/>
    </row>
    <row r="26" spans="3:7" ht="12.75">
      <c r="C26" s="6"/>
      <c r="D26" s="6"/>
      <c r="E26" s="6"/>
      <c r="F26" s="13"/>
      <c r="G26" s="13"/>
    </row>
    <row r="27" spans="2:5" ht="12.75">
      <c r="B27" t="s">
        <v>10</v>
      </c>
      <c r="C27" s="28" t="s">
        <v>91</v>
      </c>
      <c r="D27" s="28"/>
      <c r="E27" s="28" t="s">
        <v>91</v>
      </c>
    </row>
    <row r="28" spans="2:5" ht="12.75">
      <c r="B28" t="s">
        <v>189</v>
      </c>
      <c r="C28" s="6">
        <v>21750</v>
      </c>
      <c r="D28" s="6">
        <v>21186</v>
      </c>
      <c r="E28" s="6">
        <v>21186</v>
      </c>
    </row>
    <row r="29" spans="2:5" ht="12.75">
      <c r="B29" t="s">
        <v>191</v>
      </c>
      <c r="C29" s="6">
        <v>64</v>
      </c>
      <c r="D29" s="6">
        <v>64</v>
      </c>
      <c r="E29" s="6">
        <v>64</v>
      </c>
    </row>
    <row r="30" spans="2:5" ht="12.75">
      <c r="B30" t="s">
        <v>77</v>
      </c>
      <c r="C30" s="6">
        <v>507</v>
      </c>
      <c r="D30" s="6">
        <v>775</v>
      </c>
      <c r="E30" s="6">
        <v>775</v>
      </c>
    </row>
    <row r="31" spans="2:7" ht="12.75">
      <c r="B31" t="s">
        <v>86</v>
      </c>
      <c r="C31" s="22">
        <v>42000</v>
      </c>
      <c r="D31" s="22">
        <v>42000</v>
      </c>
      <c r="E31" s="6">
        <v>42000</v>
      </c>
      <c r="G31" s="6"/>
    </row>
    <row r="32" spans="2:7" ht="12.75">
      <c r="B32" t="s">
        <v>11</v>
      </c>
      <c r="C32" s="6">
        <v>50410</v>
      </c>
      <c r="D32" s="6">
        <v>48910</v>
      </c>
      <c r="E32" s="6">
        <v>48910</v>
      </c>
      <c r="F32" s="13"/>
      <c r="G32" s="6"/>
    </row>
    <row r="33" spans="2:7" ht="12.75">
      <c r="B33" t="s">
        <v>96</v>
      </c>
      <c r="C33" s="8">
        <v>11705</v>
      </c>
      <c r="D33" s="8">
        <v>10810</v>
      </c>
      <c r="E33" s="8">
        <v>10810</v>
      </c>
      <c r="F33" s="13"/>
      <c r="G33" s="6"/>
    </row>
    <row r="34" spans="2:7" ht="12.75">
      <c r="B34" s="13" t="s">
        <v>91</v>
      </c>
      <c r="C34" s="6">
        <f>SUM(C28:C33)</f>
        <v>126436</v>
      </c>
      <c r="D34" s="6">
        <f>SUM(D28:D33)</f>
        <v>123745</v>
      </c>
      <c r="E34" s="6">
        <f>SUM(E28:E33)</f>
        <v>123745</v>
      </c>
      <c r="G34" s="13"/>
    </row>
    <row r="35" spans="3:5" ht="12.75">
      <c r="C35" s="6"/>
      <c r="D35" s="6"/>
      <c r="E35" s="6"/>
    </row>
    <row r="36" spans="2:5" ht="12.75">
      <c r="B36" s="4" t="s">
        <v>175</v>
      </c>
      <c r="C36" s="6">
        <f>+C25-C34</f>
        <v>-120813</v>
      </c>
      <c r="D36" s="6">
        <f>+D25-D34</f>
        <v>-114820</v>
      </c>
      <c r="E36" s="6">
        <f>+E25-E34</f>
        <v>-114820</v>
      </c>
    </row>
    <row r="37" spans="3:5" ht="12.75">
      <c r="C37" s="6"/>
      <c r="D37" s="6"/>
      <c r="E37" s="6"/>
    </row>
    <row r="38" spans="3:6" ht="13.5" thickBot="1">
      <c r="C38" s="10">
        <f>+C36+C37+SUM(C13:C17)</f>
        <v>-80920</v>
      </c>
      <c r="D38" s="10">
        <f>+D36+D37+SUM(D13:D17)</f>
        <v>-63482</v>
      </c>
      <c r="E38" s="10">
        <f>+E36+E37+SUM(E13:E17)</f>
        <v>-63482</v>
      </c>
      <c r="F38" s="13"/>
    </row>
    <row r="39" spans="3:5" ht="13.5" thickTop="1">
      <c r="C39" s="6"/>
      <c r="D39" s="6"/>
      <c r="E39" s="6"/>
    </row>
    <row r="40" spans="3:5" ht="12.75">
      <c r="C40" s="6"/>
      <c r="D40" s="6"/>
      <c r="E40" s="6"/>
    </row>
    <row r="41" spans="2:5" ht="12.75">
      <c r="B41" t="s">
        <v>12</v>
      </c>
      <c r="C41" s="6">
        <v>43098</v>
      </c>
      <c r="D41" s="6">
        <v>43098</v>
      </c>
      <c r="E41" s="6">
        <v>43098</v>
      </c>
    </row>
    <row r="42" spans="2:5" ht="12.75">
      <c r="B42" t="s">
        <v>13</v>
      </c>
      <c r="C42" s="6"/>
      <c r="D42" s="6"/>
      <c r="E42" s="6"/>
    </row>
    <row r="43" spans="2:5" ht="12.75">
      <c r="B43" t="s">
        <v>14</v>
      </c>
      <c r="C43" s="6">
        <v>36665</v>
      </c>
      <c r="D43" s="6">
        <v>36665</v>
      </c>
      <c r="E43" s="6">
        <v>36665</v>
      </c>
    </row>
    <row r="44" spans="2:6" ht="12.75">
      <c r="B44" t="s">
        <v>190</v>
      </c>
      <c r="C44" s="6">
        <v>-160683</v>
      </c>
      <c r="D44" s="6">
        <v>-143650</v>
      </c>
      <c r="E44" s="6">
        <v>-143650</v>
      </c>
      <c r="F44" s="28"/>
    </row>
    <row r="45" spans="2:5" ht="12.75">
      <c r="B45" t="s">
        <v>85</v>
      </c>
      <c r="C45" s="8">
        <v>0</v>
      </c>
      <c r="D45" s="8">
        <v>405</v>
      </c>
      <c r="E45" s="8">
        <v>405</v>
      </c>
    </row>
    <row r="46" spans="3:5" ht="12.75">
      <c r="C46" s="6">
        <f>SUM(C41:C45)</f>
        <v>-80920</v>
      </c>
      <c r="D46" s="6">
        <f>SUM(D41:D45)</f>
        <v>-63482</v>
      </c>
      <c r="E46" s="6">
        <f>SUM(E41:E45)</f>
        <v>-63482</v>
      </c>
    </row>
    <row r="47" spans="3:5" ht="12.75">
      <c r="C47" s="6"/>
      <c r="D47" s="6"/>
      <c r="E47" s="6"/>
    </row>
    <row r="48" spans="2:5" ht="12.75">
      <c r="B48" t="s">
        <v>93</v>
      </c>
      <c r="C48" s="6">
        <v>0</v>
      </c>
      <c r="D48" s="6">
        <v>0</v>
      </c>
      <c r="E48" s="6">
        <v>0</v>
      </c>
    </row>
    <row r="49" spans="2:5" ht="12.75">
      <c r="B49" t="s">
        <v>15</v>
      </c>
      <c r="C49" s="6">
        <v>0</v>
      </c>
      <c r="D49" s="6">
        <v>0</v>
      </c>
      <c r="E49" s="6">
        <v>0</v>
      </c>
    </row>
    <row r="50" spans="2:5" ht="12.75">
      <c r="B50" t="s">
        <v>87</v>
      </c>
      <c r="C50" s="6">
        <v>0</v>
      </c>
      <c r="D50" s="6">
        <v>0</v>
      </c>
      <c r="E50" s="6">
        <v>0</v>
      </c>
    </row>
    <row r="51" spans="2:5" ht="13.5" thickBot="1">
      <c r="B51" t="s">
        <v>91</v>
      </c>
      <c r="C51" s="11">
        <f>SUM(C46:C50)</f>
        <v>-80920</v>
      </c>
      <c r="D51" s="11">
        <f>SUM(D46:D50)</f>
        <v>-63482</v>
      </c>
      <c r="E51" s="11">
        <f>SUM(E46:E50)</f>
        <v>-63482</v>
      </c>
    </row>
    <row r="52" spans="3:5" ht="13.5" thickTop="1">
      <c r="C52" s="13" t="s">
        <v>91</v>
      </c>
      <c r="D52" s="13"/>
      <c r="E52" t="s">
        <v>91</v>
      </c>
    </row>
    <row r="53" spans="2:5" ht="12.75">
      <c r="B53" t="s">
        <v>61</v>
      </c>
      <c r="C53" s="115">
        <f>+(C46-C16-C37)/C41</f>
        <v>-1.8775813262796417</v>
      </c>
      <c r="D53" s="115">
        <f>+(D46-D16-D37)/D41</f>
        <v>-1.47296858322892</v>
      </c>
      <c r="E53" s="115">
        <f>+(E46-E16-E37)/E41</f>
        <v>-1.47296858322892</v>
      </c>
    </row>
    <row r="54" spans="3:5" ht="12.75">
      <c r="C54" s="13"/>
      <c r="D54" s="13"/>
      <c r="E54" s="13"/>
    </row>
    <row r="56" spans="2:5" ht="12.75">
      <c r="B56" t="s">
        <v>150</v>
      </c>
      <c r="C56" s="13">
        <f>SUM(C32+C33+C49+C48+C31)</f>
        <v>104115</v>
      </c>
      <c r="D56" s="13"/>
      <c r="E56" s="13">
        <f>SUM(E32+E33+E49+E48+E31)</f>
        <v>101720</v>
      </c>
    </row>
    <row r="57" spans="1:6" ht="12.75">
      <c r="A57" s="12"/>
      <c r="B57" s="12"/>
      <c r="C57" s="35"/>
      <c r="D57" s="35"/>
      <c r="E57" s="35"/>
      <c r="F57" s="12"/>
    </row>
    <row r="58" spans="1:6" ht="12.75">
      <c r="A58" s="12"/>
      <c r="B58" s="96"/>
      <c r="C58" s="86"/>
      <c r="D58" s="86"/>
      <c r="E58" s="86"/>
      <c r="F58" s="86"/>
    </row>
    <row r="59" spans="1:6" ht="12.75">
      <c r="A59" s="12"/>
      <c r="B59" s="86"/>
      <c r="C59" s="35"/>
      <c r="D59" s="35"/>
      <c r="E59" s="35"/>
      <c r="F59" s="12"/>
    </row>
    <row r="60" spans="1:2" ht="12.75">
      <c r="A60" s="12"/>
      <c r="B60" t="s">
        <v>250</v>
      </c>
    </row>
    <row r="61" spans="1:2" ht="12.75">
      <c r="A61" s="12"/>
      <c r="B61" t="s">
        <v>249</v>
      </c>
    </row>
    <row r="62" spans="1:6" ht="12.75">
      <c r="A62" s="12"/>
      <c r="B62" s="12"/>
      <c r="C62" s="35"/>
      <c r="D62" s="35"/>
      <c r="E62" s="35"/>
      <c r="F62" s="12"/>
    </row>
    <row r="63" spans="1:6" ht="12.75">
      <c r="A63" s="12"/>
      <c r="B63" s="12"/>
      <c r="C63" s="35"/>
      <c r="D63" s="35"/>
      <c r="E63" s="35"/>
      <c r="F63" s="12"/>
    </row>
    <row r="64" spans="1:6" ht="12.75">
      <c r="A64" s="12"/>
      <c r="B64" s="12"/>
      <c r="C64" s="12"/>
      <c r="D64" s="12"/>
      <c r="E64" s="12"/>
      <c r="F64" s="12"/>
    </row>
    <row r="65" spans="1:6" ht="12.75">
      <c r="A65" s="12"/>
      <c r="B65" s="12"/>
      <c r="C65" s="69"/>
      <c r="D65" s="69"/>
      <c r="E65" s="69"/>
      <c r="F65" s="12"/>
    </row>
    <row r="66" spans="1:6" ht="12.75">
      <c r="A66" s="12"/>
      <c r="B66" s="12"/>
      <c r="C66" s="12"/>
      <c r="D66" s="12"/>
      <c r="E66" s="12"/>
      <c r="F66" s="12"/>
    </row>
    <row r="67" spans="1:6" ht="12.75">
      <c r="A67" s="12"/>
      <c r="B67" s="12"/>
      <c r="C67" s="69"/>
      <c r="D67" s="69"/>
      <c r="E67" s="69"/>
      <c r="F67" s="12"/>
    </row>
    <row r="68" spans="1:6" ht="12.75">
      <c r="A68" s="12"/>
      <c r="B68" s="12"/>
      <c r="C68" s="12"/>
      <c r="D68" s="12"/>
      <c r="E68" s="12"/>
      <c r="F68" s="12"/>
    </row>
    <row r="69" spans="1:6" ht="12.75">
      <c r="A69" s="12"/>
      <c r="B69" s="12"/>
      <c r="C69" s="35"/>
      <c r="D69" s="35"/>
      <c r="E69" s="12"/>
      <c r="F69" s="12"/>
    </row>
    <row r="70" spans="1:6" ht="12.75">
      <c r="A70" s="12"/>
      <c r="B70" s="12"/>
      <c r="C70" s="69"/>
      <c r="D70" s="69"/>
      <c r="E70" s="12"/>
      <c r="F70" s="12"/>
    </row>
    <row r="71" spans="1:6" ht="12.75">
      <c r="A71" s="12"/>
      <c r="B71" s="12"/>
      <c r="C71" s="12"/>
      <c r="D71" s="12"/>
      <c r="E71" s="12"/>
      <c r="F71" s="12"/>
    </row>
    <row r="72" spans="1:6" ht="12.75">
      <c r="A72" s="12"/>
      <c r="B72" s="12"/>
      <c r="C72" s="12"/>
      <c r="D72" s="12"/>
      <c r="E72" s="12"/>
      <c r="F72" s="12"/>
    </row>
    <row r="73" spans="1:6" ht="12.75">
      <c r="A73" s="12"/>
      <c r="B73" s="12"/>
      <c r="C73" s="12"/>
      <c r="D73" s="12"/>
      <c r="E73" s="12"/>
      <c r="F73" s="12"/>
    </row>
  </sheetData>
  <printOptions/>
  <pageMargins left="1" right="0.75" top="1" bottom="1" header="0.5" footer="0.48"/>
  <pageSetup horizontalDpi="300" verticalDpi="300" orientation="portrait" paperSize="9" scale="85" r:id="rId1"/>
  <headerFooter alignWithMargins="0">
    <oddFooter>&amp;R&amp;9Q2 '05 KLSE - Balance Sheet
</oddFooter>
  </headerFooter>
</worksheet>
</file>

<file path=xl/worksheets/sheet3.xml><?xml version="1.0" encoding="utf-8"?>
<worksheet xmlns="http://schemas.openxmlformats.org/spreadsheetml/2006/main" xmlns:r="http://schemas.openxmlformats.org/officeDocument/2006/relationships">
  <dimension ref="A1:BA172"/>
  <sheetViews>
    <sheetView zoomScale="85" zoomScaleNormal="85" workbookViewId="0" topLeftCell="A1">
      <selection activeCell="C12" sqref="C12"/>
    </sheetView>
  </sheetViews>
  <sheetFormatPr defaultColWidth="9.140625" defaultRowHeight="12.75"/>
  <cols>
    <col min="1" max="1" width="2.57421875" style="0" customWidth="1"/>
    <col min="2" max="2" width="50.28125" style="0" customWidth="1"/>
    <col min="3" max="3" width="16.28125" style="0" customWidth="1"/>
    <col min="4" max="4" width="16.28125" style="0" hidden="1" customWidth="1"/>
    <col min="5" max="5" width="16.28125" style="0" customWidth="1"/>
    <col min="6" max="6" width="2.00390625" style="12" customWidth="1"/>
    <col min="8" max="8" width="12.28125" style="12" customWidth="1"/>
    <col min="9" max="9" width="1.8515625" style="12" customWidth="1"/>
    <col min="10" max="10" width="1.421875" style="12" customWidth="1"/>
    <col min="11" max="11" width="1.1484375" style="12" customWidth="1"/>
    <col min="12" max="12" width="13.00390625" style="12" customWidth="1"/>
    <col min="13" max="13" width="1.28515625" style="12" customWidth="1"/>
    <col min="14" max="14" width="11.7109375" style="12" customWidth="1"/>
    <col min="15" max="15" width="1.28515625" style="12" customWidth="1"/>
    <col min="16" max="16" width="12.140625" style="12" customWidth="1"/>
    <col min="17" max="17" width="0.85546875" style="12" customWidth="1"/>
    <col min="18" max="18" width="9.140625" style="12" customWidth="1"/>
    <col min="19" max="19" width="0.85546875" style="12" customWidth="1"/>
    <col min="20" max="53" width="9.140625" style="12" customWidth="1"/>
  </cols>
  <sheetData>
    <row r="1" spans="1:8" ht="12.75">
      <c r="A1" s="1"/>
      <c r="B1" t="s">
        <v>162</v>
      </c>
      <c r="C1" s="1"/>
      <c r="D1" s="1"/>
      <c r="E1" s="1"/>
      <c r="F1" s="46"/>
      <c r="H1" s="46"/>
    </row>
    <row r="2" spans="1:8" ht="12.75">
      <c r="A2" s="1"/>
      <c r="B2" s="23"/>
      <c r="C2" s="1"/>
      <c r="D2" s="1"/>
      <c r="E2" s="1"/>
      <c r="F2" s="46"/>
      <c r="H2" s="46"/>
    </row>
    <row r="3" spans="1:8" ht="12.75">
      <c r="A3" s="1" t="s">
        <v>131</v>
      </c>
      <c r="B3" s="1"/>
      <c r="C3" s="14"/>
      <c r="D3" s="14"/>
      <c r="E3" s="14"/>
      <c r="F3" s="47"/>
      <c r="H3" s="47"/>
    </row>
    <row r="4" spans="1:8" ht="12.75">
      <c r="A4" s="1" t="s">
        <v>283</v>
      </c>
      <c r="B4" s="1"/>
      <c r="C4" s="2"/>
      <c r="D4" s="2"/>
      <c r="E4" s="2"/>
      <c r="F4" s="48"/>
      <c r="H4" s="48"/>
    </row>
    <row r="5" spans="3:8" ht="12.75">
      <c r="C5" s="2"/>
      <c r="D5" s="2"/>
      <c r="E5" s="2"/>
      <c r="F5" s="48"/>
      <c r="H5" s="48"/>
    </row>
    <row r="6" spans="3:18" ht="12.75">
      <c r="C6" s="88">
        <v>38717</v>
      </c>
      <c r="D6" s="88">
        <v>38352</v>
      </c>
      <c r="E6" s="88">
        <v>38352</v>
      </c>
      <c r="H6" s="48"/>
      <c r="L6" s="48"/>
      <c r="M6" s="46"/>
      <c r="N6" s="48"/>
      <c r="O6" s="46"/>
      <c r="P6" s="48"/>
      <c r="R6" s="48"/>
    </row>
    <row r="7" spans="4:18" ht="12.75">
      <c r="D7" s="2" t="s">
        <v>164</v>
      </c>
      <c r="E7" s="2" t="s">
        <v>164</v>
      </c>
      <c r="F7" s="48"/>
      <c r="H7" s="48"/>
      <c r="L7" s="48"/>
      <c r="M7" s="46"/>
      <c r="N7" s="48"/>
      <c r="O7" s="46"/>
      <c r="P7" s="48"/>
      <c r="R7" s="48"/>
    </row>
    <row r="8" spans="3:18" ht="12.75">
      <c r="C8" s="18" t="s">
        <v>6</v>
      </c>
      <c r="D8" s="18" t="s">
        <v>6</v>
      </c>
      <c r="E8" s="18" t="s">
        <v>6</v>
      </c>
      <c r="F8" s="18"/>
      <c r="H8" s="49"/>
      <c r="J8" s="48"/>
      <c r="L8" s="48"/>
      <c r="M8" s="46"/>
      <c r="N8" s="48"/>
      <c r="O8" s="46"/>
      <c r="P8" s="48"/>
      <c r="R8" s="48"/>
    </row>
    <row r="9" spans="2:8" ht="12.75">
      <c r="B9" s="1" t="s">
        <v>102</v>
      </c>
      <c r="C9" s="2"/>
      <c r="D9" s="2"/>
      <c r="E9" s="2"/>
      <c r="F9" s="48"/>
      <c r="H9" s="48"/>
    </row>
    <row r="10" spans="3:12" ht="12.75">
      <c r="C10" s="6"/>
      <c r="D10" s="6"/>
      <c r="E10" s="6"/>
      <c r="F10" s="9"/>
      <c r="H10" s="9"/>
      <c r="L10" s="9"/>
    </row>
    <row r="11" spans="2:12" ht="12.75">
      <c r="B11" t="s">
        <v>103</v>
      </c>
      <c r="C11" s="6">
        <f>+PL!G30</f>
        <v>-17033</v>
      </c>
      <c r="D11" s="6">
        <v>-29012</v>
      </c>
      <c r="E11" s="6">
        <f>+PL!I30</f>
        <v>-29012</v>
      </c>
      <c r="F11" s="9"/>
      <c r="H11" s="9"/>
      <c r="L11" s="9"/>
    </row>
    <row r="12" spans="3:12" ht="9" customHeight="1">
      <c r="C12" s="6"/>
      <c r="D12" s="6"/>
      <c r="E12" s="6"/>
      <c r="F12" s="9"/>
      <c r="H12" s="9"/>
      <c r="L12" s="9"/>
    </row>
    <row r="13" spans="2:12" ht="12.75">
      <c r="B13" t="s">
        <v>104</v>
      </c>
      <c r="C13" s="6"/>
      <c r="D13" s="6"/>
      <c r="E13" s="6"/>
      <c r="F13" s="9"/>
      <c r="H13" s="9"/>
      <c r="L13" s="9"/>
    </row>
    <row r="14" spans="2:14" ht="12.75">
      <c r="B14" t="s">
        <v>251</v>
      </c>
      <c r="C14" s="6">
        <v>-1376</v>
      </c>
      <c r="D14" s="6">
        <v>-637</v>
      </c>
      <c r="E14" s="6">
        <v>-637</v>
      </c>
      <c r="F14" s="9"/>
      <c r="H14" s="9"/>
      <c r="L14" s="9"/>
      <c r="N14" s="9"/>
    </row>
    <row r="15" spans="2:14" ht="12.75">
      <c r="B15" t="s">
        <v>117</v>
      </c>
      <c r="C15" s="6">
        <v>3745</v>
      </c>
      <c r="D15" s="6">
        <v>7293</v>
      </c>
      <c r="E15" s="6">
        <v>7293</v>
      </c>
      <c r="F15" s="9"/>
      <c r="H15" s="9"/>
      <c r="L15" s="9"/>
      <c r="N15" s="35"/>
    </row>
    <row r="16" spans="2:14" ht="12.75">
      <c r="B16" t="s">
        <v>252</v>
      </c>
      <c r="C16" s="6">
        <v>0</v>
      </c>
      <c r="D16" s="6">
        <v>1344</v>
      </c>
      <c r="E16" s="6">
        <v>1344</v>
      </c>
      <c r="F16" s="9"/>
      <c r="H16" s="9"/>
      <c r="L16" s="9"/>
      <c r="N16" s="35"/>
    </row>
    <row r="17" spans="2:14" ht="12.75">
      <c r="B17" t="s">
        <v>276</v>
      </c>
      <c r="C17" s="6">
        <v>0</v>
      </c>
      <c r="D17" s="6">
        <v>0</v>
      </c>
      <c r="E17" s="6">
        <v>2088</v>
      </c>
      <c r="F17" s="9"/>
      <c r="H17" s="9"/>
      <c r="L17" s="9"/>
      <c r="N17" s="35"/>
    </row>
    <row r="18" spans="2:14" ht="12.75">
      <c r="B18" t="s">
        <v>192</v>
      </c>
      <c r="C18" s="6">
        <v>8398</v>
      </c>
      <c r="D18" s="6">
        <v>6104</v>
      </c>
      <c r="E18" s="6">
        <v>6104</v>
      </c>
      <c r="F18" s="9"/>
      <c r="H18" s="9"/>
      <c r="L18" s="9"/>
      <c r="N18" s="35"/>
    </row>
    <row r="19" spans="2:14" ht="12.75">
      <c r="B19" t="s">
        <v>183</v>
      </c>
      <c r="C19" s="28">
        <v>0</v>
      </c>
      <c r="D19" s="6">
        <v>-247</v>
      </c>
      <c r="E19" s="6">
        <v>-247</v>
      </c>
      <c r="F19" s="9"/>
      <c r="H19" s="9"/>
      <c r="L19" s="9"/>
      <c r="N19" s="35"/>
    </row>
    <row r="20" spans="2:14" ht="12.75">
      <c r="B20" t="s">
        <v>184</v>
      </c>
      <c r="C20" s="6"/>
      <c r="D20" s="6"/>
      <c r="E20" s="6"/>
      <c r="F20" s="9"/>
      <c r="H20" s="9"/>
      <c r="L20" s="9"/>
      <c r="N20" s="35"/>
    </row>
    <row r="21" spans="2:14" ht="12.75">
      <c r="B21" t="s">
        <v>182</v>
      </c>
      <c r="C21" s="6">
        <v>478</v>
      </c>
      <c r="D21" s="6"/>
      <c r="E21" s="6">
        <v>125</v>
      </c>
      <c r="F21" s="9"/>
      <c r="H21" s="9"/>
      <c r="L21" s="9"/>
      <c r="N21" s="35"/>
    </row>
    <row r="22" spans="2:14" ht="12.75">
      <c r="B22" t="s">
        <v>180</v>
      </c>
      <c r="C22" s="50"/>
      <c r="D22" s="9">
        <v>2088</v>
      </c>
      <c r="E22" s="9"/>
      <c r="F22" s="9"/>
      <c r="H22" s="9"/>
      <c r="L22" s="9"/>
      <c r="N22" s="35"/>
    </row>
    <row r="23" spans="2:14" ht="12.75">
      <c r="B23" t="s">
        <v>300</v>
      </c>
      <c r="C23" s="50">
        <v>200</v>
      </c>
      <c r="D23" s="9"/>
      <c r="E23" s="9"/>
      <c r="F23" s="9"/>
      <c r="H23" s="9"/>
      <c r="L23" s="9"/>
      <c r="N23" s="35"/>
    </row>
    <row r="24" spans="2:14" ht="12.75">
      <c r="B24" t="s">
        <v>193</v>
      </c>
      <c r="C24" s="50">
        <v>0</v>
      </c>
      <c r="D24" s="9">
        <v>3</v>
      </c>
      <c r="E24" s="9">
        <v>3</v>
      </c>
      <c r="F24" s="9"/>
      <c r="H24" s="9"/>
      <c r="L24" s="9"/>
      <c r="N24" s="35"/>
    </row>
    <row r="25" spans="2:14" ht="12.75">
      <c r="B25" t="s">
        <v>197</v>
      </c>
      <c r="C25" s="9">
        <v>-405</v>
      </c>
      <c r="D25" s="9"/>
      <c r="E25" s="9"/>
      <c r="F25" s="9"/>
      <c r="H25" s="9"/>
      <c r="L25" s="9"/>
      <c r="N25" s="35"/>
    </row>
    <row r="26" spans="2:14" ht="12.75">
      <c r="B26" t="s">
        <v>147</v>
      </c>
      <c r="C26" s="9">
        <v>4524</v>
      </c>
      <c r="D26" s="22">
        <v>6923</v>
      </c>
      <c r="E26" s="22">
        <v>6923</v>
      </c>
      <c r="F26" s="9"/>
      <c r="H26" s="9"/>
      <c r="L26" s="9"/>
      <c r="N26" s="35"/>
    </row>
    <row r="27" spans="2:12" ht="12.75">
      <c r="B27" t="s">
        <v>91</v>
      </c>
      <c r="C27" s="113">
        <f>SUM(C14:C26)</f>
        <v>15564</v>
      </c>
      <c r="D27" s="113">
        <f>SUM(D14:D26)</f>
        <v>22871</v>
      </c>
      <c r="E27" s="113">
        <f>SUM(E14:E26)</f>
        <v>22996</v>
      </c>
      <c r="F27" s="9"/>
      <c r="H27" s="9"/>
      <c r="L27" s="9"/>
    </row>
    <row r="28" spans="3:12" ht="9" customHeight="1">
      <c r="C28" s="6"/>
      <c r="D28" s="6"/>
      <c r="E28" s="6"/>
      <c r="F28" s="9"/>
      <c r="H28" s="9"/>
      <c r="L28" s="9"/>
    </row>
    <row r="29" spans="2:12" ht="12.75">
      <c r="B29" t="s">
        <v>277</v>
      </c>
      <c r="C29" s="6">
        <f>+C11+C27</f>
        <v>-1469</v>
      </c>
      <c r="D29" s="6">
        <f>+D11+D27</f>
        <v>-6141</v>
      </c>
      <c r="E29" s="6">
        <f>+E11+E27</f>
        <v>-6016</v>
      </c>
      <c r="F29" s="9"/>
      <c r="H29" s="9"/>
      <c r="L29" s="35"/>
    </row>
    <row r="30" spans="3:12" ht="12.75">
      <c r="C30" s="6"/>
      <c r="D30" s="6"/>
      <c r="E30" s="6"/>
      <c r="F30" s="9"/>
      <c r="H30" s="9"/>
      <c r="L30" s="35"/>
    </row>
    <row r="31" spans="2:12" ht="12.75">
      <c r="B31" t="s">
        <v>253</v>
      </c>
      <c r="C31" s="37">
        <v>429</v>
      </c>
      <c r="D31" s="37">
        <v>24714</v>
      </c>
      <c r="E31" s="37">
        <v>24714</v>
      </c>
      <c r="F31" s="9"/>
      <c r="H31" s="9"/>
      <c r="L31" s="35"/>
    </row>
    <row r="32" spans="2:12" ht="12.75">
      <c r="B32" t="s">
        <v>254</v>
      </c>
      <c r="C32" s="38">
        <v>1905</v>
      </c>
      <c r="D32" s="38">
        <v>53125</v>
      </c>
      <c r="E32" s="38">
        <v>53125</v>
      </c>
      <c r="F32" s="9"/>
      <c r="H32" s="9"/>
      <c r="L32" s="35"/>
    </row>
    <row r="33" spans="2:8" ht="12.75">
      <c r="B33" t="s">
        <v>278</v>
      </c>
      <c r="C33" s="38">
        <v>564</v>
      </c>
      <c r="D33" s="38">
        <v>-71128</v>
      </c>
      <c r="E33" s="38">
        <v>-71128</v>
      </c>
      <c r="F33" s="9"/>
      <c r="H33" s="9"/>
    </row>
    <row r="34" spans="2:16" ht="12.75">
      <c r="B34" t="s">
        <v>279</v>
      </c>
      <c r="C34" s="67">
        <v>-268</v>
      </c>
      <c r="D34" s="67">
        <v>-243</v>
      </c>
      <c r="E34" s="67">
        <v>-243</v>
      </c>
      <c r="F34" s="50"/>
      <c r="H34" s="9"/>
      <c r="J34" s="51"/>
      <c r="K34" s="51"/>
      <c r="L34" s="51"/>
      <c r="M34" s="51"/>
      <c r="N34" s="51"/>
      <c r="O34" s="51"/>
      <c r="P34" s="51"/>
    </row>
    <row r="35" spans="2:16" ht="12.75">
      <c r="B35" t="s">
        <v>170</v>
      </c>
      <c r="C35" s="67">
        <v>0</v>
      </c>
      <c r="D35" s="67">
        <v>98</v>
      </c>
      <c r="E35" s="67">
        <v>98</v>
      </c>
      <c r="F35" s="50"/>
      <c r="H35" s="9"/>
      <c r="J35" s="51"/>
      <c r="K35" s="51"/>
      <c r="L35" s="51"/>
      <c r="M35" s="51"/>
      <c r="N35" s="51"/>
      <c r="O35" s="51"/>
      <c r="P35" s="51"/>
    </row>
    <row r="36" spans="2:16" ht="12.75">
      <c r="B36" t="s">
        <v>194</v>
      </c>
      <c r="C36" s="39">
        <v>0</v>
      </c>
      <c r="D36" s="39">
        <v>10</v>
      </c>
      <c r="E36" s="39">
        <v>10</v>
      </c>
      <c r="F36" s="22"/>
      <c r="H36" s="9"/>
      <c r="J36" s="51"/>
      <c r="K36" s="51"/>
      <c r="L36" s="52"/>
      <c r="M36" s="51"/>
      <c r="N36" s="51"/>
      <c r="O36" s="51"/>
      <c r="P36" s="51"/>
    </row>
    <row r="37" spans="3:16" ht="9" customHeight="1">
      <c r="C37" s="6"/>
      <c r="D37" s="6"/>
      <c r="E37" s="6"/>
      <c r="F37" s="22"/>
      <c r="H37" s="9"/>
      <c r="J37" s="51"/>
      <c r="K37" s="51"/>
      <c r="L37" s="52"/>
      <c r="M37" s="51"/>
      <c r="N37" s="51"/>
      <c r="O37" s="51"/>
      <c r="P37" s="51"/>
    </row>
    <row r="38" spans="2:16" ht="12.75">
      <c r="B38" t="s">
        <v>108</v>
      </c>
      <c r="C38" s="6">
        <f>SUM(C31:C36)</f>
        <v>2630</v>
      </c>
      <c r="D38" s="6">
        <f>SUM(D31:D37)</f>
        <v>6576</v>
      </c>
      <c r="E38" s="6">
        <f>SUM(E31:E36)</f>
        <v>6576</v>
      </c>
      <c r="F38" s="9"/>
      <c r="H38" s="9"/>
      <c r="J38" s="51"/>
      <c r="K38" s="51"/>
      <c r="L38" s="52"/>
      <c r="M38" s="51"/>
      <c r="N38" s="51"/>
      <c r="O38" s="51"/>
      <c r="P38" s="51"/>
    </row>
    <row r="39" spans="3:16" ht="12.75">
      <c r="C39" s="8"/>
      <c r="D39" s="8"/>
      <c r="E39" s="8"/>
      <c r="F39" s="9"/>
      <c r="H39" s="9"/>
      <c r="J39" s="53"/>
      <c r="L39" s="52"/>
      <c r="P39" s="51"/>
    </row>
    <row r="40" spans="2:18" ht="12.75">
      <c r="B40" t="s">
        <v>105</v>
      </c>
      <c r="C40" s="6">
        <f>+C29+C38</f>
        <v>1161</v>
      </c>
      <c r="D40" s="6">
        <f>D29+D38</f>
        <v>435</v>
      </c>
      <c r="E40" s="6">
        <f>+E29+E38</f>
        <v>560</v>
      </c>
      <c r="F40" s="9"/>
      <c r="H40" s="9"/>
      <c r="J40" s="54"/>
      <c r="L40" s="52"/>
      <c r="P40" s="22"/>
      <c r="R40" s="35"/>
    </row>
    <row r="41" spans="3:18" ht="9" customHeight="1">
      <c r="C41" s="9"/>
      <c r="D41" s="9"/>
      <c r="E41" s="9"/>
      <c r="F41" s="9"/>
      <c r="H41" s="9"/>
      <c r="J41" s="54"/>
      <c r="L41" s="54"/>
      <c r="R41" s="35"/>
    </row>
    <row r="42" spans="2:18" ht="12.75" hidden="1">
      <c r="B42" t="s">
        <v>159</v>
      </c>
      <c r="C42" s="9"/>
      <c r="D42" s="9">
        <v>0</v>
      </c>
      <c r="E42" s="9"/>
      <c r="F42" s="9"/>
      <c r="H42" s="9"/>
      <c r="J42" s="54"/>
      <c r="L42" s="54"/>
      <c r="R42" s="35"/>
    </row>
    <row r="43" spans="2:16" ht="12.75" hidden="1">
      <c r="B43" t="s">
        <v>106</v>
      </c>
      <c r="C43" s="6"/>
      <c r="D43" s="6"/>
      <c r="E43" s="6"/>
      <c r="F43" s="9"/>
      <c r="H43" s="9"/>
      <c r="J43" s="55"/>
      <c r="L43" s="55"/>
      <c r="N43" s="9"/>
      <c r="O43" s="9"/>
      <c r="P43" s="9"/>
    </row>
    <row r="44" spans="2:16" ht="12.75">
      <c r="B44" t="s">
        <v>107</v>
      </c>
      <c r="C44" s="6">
        <v>0</v>
      </c>
      <c r="D44" s="6">
        <v>-3</v>
      </c>
      <c r="E44" s="6">
        <v>-3</v>
      </c>
      <c r="F44" s="50"/>
      <c r="H44" s="9"/>
      <c r="J44" s="55"/>
      <c r="L44" s="55"/>
      <c r="N44" s="56"/>
      <c r="O44" s="9"/>
      <c r="P44" s="55"/>
    </row>
    <row r="45" spans="2:16" ht="12.75">
      <c r="B45" t="s">
        <v>195</v>
      </c>
      <c r="C45" s="68">
        <v>63</v>
      </c>
      <c r="D45" s="68">
        <v>190</v>
      </c>
      <c r="E45" s="68">
        <v>190</v>
      </c>
      <c r="F45" s="50"/>
      <c r="H45" s="9"/>
      <c r="J45" s="55"/>
      <c r="L45" s="55"/>
      <c r="N45" s="55"/>
      <c r="O45" s="9"/>
      <c r="P45" s="55"/>
    </row>
    <row r="46" spans="2:16" ht="12.75">
      <c r="B46" t="s">
        <v>108</v>
      </c>
      <c r="C46" s="6">
        <f>SUM(C40:C45)</f>
        <v>1224</v>
      </c>
      <c r="D46" s="6">
        <f>SUM(D40:D45)</f>
        <v>622</v>
      </c>
      <c r="E46" s="6">
        <f>SUM(E40:E45)</f>
        <v>747</v>
      </c>
      <c r="F46" s="22"/>
      <c r="H46" s="9"/>
      <c r="J46" s="55"/>
      <c r="L46" s="55"/>
      <c r="N46" s="55"/>
      <c r="O46" s="9"/>
      <c r="P46" s="55"/>
    </row>
    <row r="47" spans="3:16" ht="12.75">
      <c r="C47" s="6"/>
      <c r="D47" s="6"/>
      <c r="E47" s="6"/>
      <c r="F47" s="22"/>
      <c r="H47" s="9"/>
      <c r="J47" s="55"/>
      <c r="L47" s="55"/>
      <c r="N47" s="55"/>
      <c r="O47" s="9"/>
      <c r="P47" s="55"/>
    </row>
    <row r="48" spans="2:16" ht="12.75">
      <c r="B48" s="1" t="s">
        <v>109</v>
      </c>
      <c r="C48" s="6"/>
      <c r="D48" s="6"/>
      <c r="E48" s="6"/>
      <c r="F48" s="9"/>
      <c r="H48" s="9"/>
      <c r="J48" s="55"/>
      <c r="L48" s="55"/>
      <c r="N48" s="55"/>
      <c r="O48" s="9"/>
      <c r="P48" s="55"/>
    </row>
    <row r="49" spans="3:16" ht="9" customHeight="1">
      <c r="C49" s="6"/>
      <c r="D49" s="6"/>
      <c r="E49" s="6"/>
      <c r="F49" s="9"/>
      <c r="H49" s="9"/>
      <c r="J49" s="55"/>
      <c r="L49" s="55"/>
      <c r="N49" s="55"/>
      <c r="O49" s="9"/>
      <c r="P49" s="55"/>
    </row>
    <row r="50" spans="2:16" ht="12.75">
      <c r="B50" t="s">
        <v>110</v>
      </c>
      <c r="C50" s="37">
        <v>0</v>
      </c>
      <c r="D50" s="37">
        <v>0</v>
      </c>
      <c r="E50" s="37"/>
      <c r="F50" s="9"/>
      <c r="H50" s="9"/>
      <c r="J50" s="55"/>
      <c r="L50" s="55"/>
      <c r="N50" s="55"/>
      <c r="O50" s="9"/>
      <c r="P50" s="55"/>
    </row>
    <row r="51" spans="2:16" ht="12.75">
      <c r="B51" t="s">
        <v>178</v>
      </c>
      <c r="C51" s="38">
        <v>0</v>
      </c>
      <c r="D51" s="38">
        <v>0</v>
      </c>
      <c r="E51" s="38"/>
      <c r="F51" s="9"/>
      <c r="H51" s="9"/>
      <c r="J51" s="55"/>
      <c r="L51" s="55"/>
      <c r="N51" s="55"/>
      <c r="O51" s="9"/>
      <c r="P51" s="55"/>
    </row>
    <row r="52" spans="2:16" ht="12.75">
      <c r="B52" t="s">
        <v>111</v>
      </c>
      <c r="C52" s="38">
        <v>0</v>
      </c>
      <c r="D52" s="38">
        <v>1040</v>
      </c>
      <c r="E52" s="38">
        <v>1040</v>
      </c>
      <c r="F52" s="9"/>
      <c r="H52" s="9"/>
      <c r="J52" s="55"/>
      <c r="L52" s="55"/>
      <c r="N52" s="55"/>
      <c r="P52" s="55"/>
    </row>
    <row r="53" spans="2:16" ht="12.75">
      <c r="B53" t="s">
        <v>179</v>
      </c>
      <c r="C53" s="38">
        <v>0</v>
      </c>
      <c r="D53" s="38">
        <v>0</v>
      </c>
      <c r="E53" s="38">
        <v>0</v>
      </c>
      <c r="F53" s="9"/>
      <c r="H53" s="9"/>
      <c r="J53" s="55"/>
      <c r="L53" s="55"/>
      <c r="N53" s="55"/>
      <c r="P53" s="55"/>
    </row>
    <row r="54" spans="2:16" ht="12.75">
      <c r="B54" t="s">
        <v>172</v>
      </c>
      <c r="C54" s="39">
        <v>0</v>
      </c>
      <c r="D54" s="39">
        <v>0</v>
      </c>
      <c r="E54" s="39">
        <v>0</v>
      </c>
      <c r="F54" s="9"/>
      <c r="H54" s="9"/>
      <c r="J54" s="9"/>
      <c r="L54" s="55"/>
      <c r="N54" s="9"/>
      <c r="P54" s="9"/>
    </row>
    <row r="55" spans="2:16" ht="9" customHeight="1">
      <c r="B55" s="13"/>
      <c r="C55" s="6"/>
      <c r="D55" s="6"/>
      <c r="E55" s="6"/>
      <c r="F55" s="9"/>
      <c r="H55" s="9"/>
      <c r="J55" s="9"/>
      <c r="L55" s="9"/>
      <c r="N55" s="9"/>
      <c r="O55" s="9"/>
      <c r="P55" s="9"/>
    </row>
    <row r="56" spans="2:16" ht="12.75">
      <c r="B56" t="s">
        <v>198</v>
      </c>
      <c r="C56" s="6">
        <f>SUM(C50:C55)</f>
        <v>0</v>
      </c>
      <c r="D56" s="6">
        <f>SUM(D50:D55)</f>
        <v>1040</v>
      </c>
      <c r="E56" s="6">
        <f>SUM(E50:E54)</f>
        <v>1040</v>
      </c>
      <c r="F56" s="50"/>
      <c r="H56" s="9"/>
      <c r="J56" s="9"/>
      <c r="L56" s="9"/>
      <c r="N56" s="9"/>
      <c r="O56" s="9"/>
      <c r="P56" s="9"/>
    </row>
    <row r="57" spans="3:16" ht="12.75">
      <c r="C57" s="6"/>
      <c r="D57" s="6"/>
      <c r="E57" s="6"/>
      <c r="F57" s="9"/>
      <c r="H57" s="9"/>
      <c r="J57" s="9"/>
      <c r="L57" s="9"/>
      <c r="N57" s="9"/>
      <c r="O57" s="9"/>
      <c r="P57" s="9"/>
    </row>
    <row r="58" spans="2:16" ht="12.75">
      <c r="B58" s="1" t="s">
        <v>112</v>
      </c>
      <c r="C58" s="6"/>
      <c r="D58" s="6"/>
      <c r="E58" s="6"/>
      <c r="F58" s="9"/>
      <c r="H58" s="9"/>
      <c r="J58" s="22"/>
      <c r="L58" s="9"/>
      <c r="N58" s="9"/>
      <c r="O58" s="9"/>
      <c r="P58" s="9"/>
    </row>
    <row r="59" spans="2:16" ht="12.75">
      <c r="B59" s="13" t="s">
        <v>185</v>
      </c>
      <c r="C59" s="9">
        <v>0</v>
      </c>
      <c r="D59" s="9">
        <v>1706</v>
      </c>
      <c r="E59" s="9">
        <v>1706</v>
      </c>
      <c r="F59" s="9"/>
      <c r="H59" s="9"/>
      <c r="J59" s="32"/>
      <c r="K59" s="35"/>
      <c r="L59" s="9"/>
      <c r="N59" s="50"/>
      <c r="O59" s="9"/>
      <c r="P59" s="9"/>
    </row>
    <row r="60" spans="2:16" ht="12.75">
      <c r="B60" s="13" t="s">
        <v>196</v>
      </c>
      <c r="C60" s="9">
        <v>0</v>
      </c>
      <c r="D60" s="9">
        <v>-1148</v>
      </c>
      <c r="E60" s="9">
        <v>-1148</v>
      </c>
      <c r="F60" s="9"/>
      <c r="H60" s="9"/>
      <c r="J60" s="32"/>
      <c r="K60" s="35"/>
      <c r="L60" s="9"/>
      <c r="N60" s="50"/>
      <c r="O60" s="9"/>
      <c r="P60" s="9"/>
    </row>
    <row r="61" spans="2:16" ht="12.75">
      <c r="B61" s="13" t="s">
        <v>280</v>
      </c>
      <c r="C61" s="9">
        <v>0</v>
      </c>
      <c r="D61" s="32">
        <v>-1560</v>
      </c>
      <c r="E61" s="32">
        <v>-1560</v>
      </c>
      <c r="F61" s="9"/>
      <c r="H61" s="9"/>
      <c r="J61" s="32"/>
      <c r="K61" s="35"/>
      <c r="L61" s="9"/>
      <c r="N61" s="50"/>
      <c r="O61" s="9"/>
      <c r="P61" s="9"/>
    </row>
    <row r="62" spans="2:16" ht="12.75">
      <c r="B62" s="13" t="s">
        <v>173</v>
      </c>
      <c r="C62" s="9"/>
      <c r="D62" s="22"/>
      <c r="E62" s="22"/>
      <c r="F62" s="9"/>
      <c r="H62" s="9"/>
      <c r="J62" s="32"/>
      <c r="K62" s="35"/>
      <c r="L62" s="9"/>
      <c r="N62" s="50"/>
      <c r="O62" s="9"/>
      <c r="P62" s="9"/>
    </row>
    <row r="63" spans="2:8" ht="12.75">
      <c r="B63" s="13" t="s">
        <v>106</v>
      </c>
      <c r="C63" s="8">
        <v>-3024</v>
      </c>
      <c r="D63" s="8">
        <v>-528</v>
      </c>
      <c r="E63" s="9">
        <v>-528</v>
      </c>
      <c r="F63" s="9"/>
      <c r="H63" s="9"/>
    </row>
    <row r="64" spans="2:8" ht="12.75">
      <c r="B64" t="s">
        <v>199</v>
      </c>
      <c r="C64" s="113">
        <f>SUM(C59:C63)</f>
        <v>-3024</v>
      </c>
      <c r="D64" s="113">
        <f>SUM(D59:D63)</f>
        <v>-1530</v>
      </c>
      <c r="E64" s="113">
        <f>SUM(E59:E63)</f>
        <v>-1530</v>
      </c>
      <c r="F64" s="9"/>
      <c r="H64" s="9"/>
    </row>
    <row r="65" spans="3:8" ht="12.75">
      <c r="C65" s="6"/>
      <c r="D65" s="6"/>
      <c r="E65" s="6"/>
      <c r="F65" s="9"/>
      <c r="H65" s="9"/>
    </row>
    <row r="66" spans="2:8" ht="12.75">
      <c r="B66" t="s">
        <v>200</v>
      </c>
      <c r="C66" s="6">
        <f>+C46+C56+C64</f>
        <v>-1800</v>
      </c>
      <c r="D66" s="6">
        <f>D46+D56+D64</f>
        <v>132</v>
      </c>
      <c r="E66" s="6">
        <f>+E46+E56+E64</f>
        <v>257</v>
      </c>
      <c r="F66" s="9"/>
      <c r="H66" s="9"/>
    </row>
    <row r="67" spans="3:8" ht="12.75">
      <c r="C67" s="6"/>
      <c r="D67" s="6"/>
      <c r="E67" s="6"/>
      <c r="F67" s="9"/>
      <c r="H67" s="9"/>
    </row>
    <row r="68" spans="2:8" ht="12.75">
      <c r="B68" t="s">
        <v>114</v>
      </c>
      <c r="C68" s="6">
        <v>-7943</v>
      </c>
      <c r="D68" s="6">
        <v>-8200</v>
      </c>
      <c r="E68" s="6">
        <v>-8200</v>
      </c>
      <c r="F68" s="9"/>
      <c r="H68" s="9"/>
    </row>
    <row r="69" spans="1:53" s="4" customFormat="1" ht="12.75">
      <c r="A69"/>
      <c r="B69"/>
      <c r="C69" s="6"/>
      <c r="D69" s="6"/>
      <c r="E69" s="6"/>
      <c r="F69" s="9"/>
      <c r="H69" s="9"/>
      <c r="I69" s="12"/>
      <c r="J69" s="9"/>
      <c r="K69" s="12"/>
      <c r="L69" s="12"/>
      <c r="M69" s="12"/>
      <c r="N69" s="12"/>
      <c r="O69" s="12"/>
      <c r="P69" s="12"/>
      <c r="Q69" s="12"/>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row>
    <row r="70" spans="2:10" ht="13.5" thickBot="1">
      <c r="B70" t="s">
        <v>113</v>
      </c>
      <c r="C70" s="10">
        <f>C66+C68</f>
        <v>-9743</v>
      </c>
      <c r="D70" s="10">
        <f>D66+D68</f>
        <v>-8068</v>
      </c>
      <c r="E70" s="10">
        <f>SUM(E66:E68)</f>
        <v>-7943</v>
      </c>
      <c r="F70" s="9"/>
      <c r="H70" s="9"/>
      <c r="J70" s="9"/>
    </row>
    <row r="71" spans="3:10" ht="13.5" thickTop="1">
      <c r="C71" s="6"/>
      <c r="D71" s="6"/>
      <c r="E71" s="6"/>
      <c r="F71" s="9"/>
      <c r="H71" s="9"/>
      <c r="J71" s="9"/>
    </row>
    <row r="72" spans="2:10" ht="12.75">
      <c r="B72" s="84" t="s">
        <v>160</v>
      </c>
      <c r="C72" s="6"/>
      <c r="D72" s="6"/>
      <c r="E72" s="6"/>
      <c r="F72" s="9"/>
      <c r="H72" s="9"/>
      <c r="J72" s="9"/>
    </row>
    <row r="73" spans="2:12" ht="12.75">
      <c r="B73" t="s">
        <v>148</v>
      </c>
      <c r="C73" s="6">
        <v>1962</v>
      </c>
      <c r="D73" s="6">
        <v>2867</v>
      </c>
      <c r="E73" s="6">
        <v>2867</v>
      </c>
      <c r="F73" s="9"/>
      <c r="H73" s="9"/>
      <c r="J73" s="9"/>
      <c r="L73" s="35"/>
    </row>
    <row r="74" spans="1:8" ht="12.75">
      <c r="A74" s="12"/>
      <c r="B74" s="12" t="s">
        <v>149</v>
      </c>
      <c r="C74" s="9">
        <v>-11705</v>
      </c>
      <c r="D74" s="9">
        <v>-10810</v>
      </c>
      <c r="E74" s="9">
        <v>-10810</v>
      </c>
      <c r="F74" s="9"/>
      <c r="H74" s="9"/>
    </row>
    <row r="75" spans="1:16" ht="13.5" thickBot="1">
      <c r="A75" s="12"/>
      <c r="B75" s="12"/>
      <c r="C75" s="10">
        <f>SUM(C73:C74)</f>
        <v>-9743</v>
      </c>
      <c r="D75" s="10">
        <f>SUM(D73:D74)</f>
        <v>-7943</v>
      </c>
      <c r="E75" s="10">
        <f>SUM(E73:E74)</f>
        <v>-7943</v>
      </c>
      <c r="F75" s="9"/>
      <c r="H75" s="9"/>
      <c r="I75" s="58"/>
      <c r="J75" s="34"/>
      <c r="K75" s="34"/>
      <c r="L75" s="34"/>
      <c r="P75" s="35"/>
    </row>
    <row r="76" spans="1:8" ht="13.5" thickTop="1">
      <c r="A76" s="12"/>
      <c r="B76" s="12"/>
      <c r="C76" s="9">
        <f>+C70-C75</f>
        <v>0</v>
      </c>
      <c r="D76" s="9"/>
      <c r="E76" s="9"/>
      <c r="F76" s="9"/>
      <c r="H76" s="9"/>
    </row>
    <row r="77" spans="1:16" ht="12.75">
      <c r="A77" s="58"/>
      <c r="B77" s="86" t="s">
        <v>176</v>
      </c>
      <c r="F77"/>
      <c r="H77"/>
      <c r="I77"/>
      <c r="L77" s="35"/>
      <c r="N77" s="35"/>
      <c r="P77" s="35"/>
    </row>
    <row r="78" spans="1:18" ht="12.75">
      <c r="A78" s="57"/>
      <c r="B78" s="90" t="s">
        <v>201</v>
      </c>
      <c r="C78" s="12"/>
      <c r="D78" s="12"/>
      <c r="E78" s="12"/>
      <c r="I78" s="24"/>
      <c r="P78" s="35"/>
      <c r="R78" s="35"/>
    </row>
    <row r="79" spans="1:9" ht="12.75">
      <c r="A79" s="4"/>
      <c r="I79" s="24"/>
    </row>
    <row r="80" spans="1:9" ht="12.75">
      <c r="A80" s="4"/>
      <c r="I80" s="24"/>
    </row>
    <row r="81" spans="1:9" ht="12.75">
      <c r="A81" s="4"/>
      <c r="I81" s="24"/>
    </row>
    <row r="82" spans="1:9" ht="12.75">
      <c r="A82" s="4"/>
      <c r="B82" s="13"/>
      <c r="I82" s="24"/>
    </row>
    <row r="83" spans="1:9" ht="12.75">
      <c r="A83" s="4"/>
      <c r="I83" s="24"/>
    </row>
    <row r="84" spans="1:9" ht="12.75">
      <c r="A84" s="4"/>
      <c r="I84" s="24"/>
    </row>
    <row r="85" spans="1:9" ht="12.75">
      <c r="A85" s="4"/>
      <c r="I85" s="24"/>
    </row>
    <row r="86" spans="1:9" ht="12.75">
      <c r="A86" s="1"/>
      <c r="B86" s="29"/>
      <c r="C86" s="29"/>
      <c r="D86" s="29"/>
      <c r="E86" s="29"/>
      <c r="I86" s="24"/>
    </row>
    <row r="87" spans="1:2" ht="12.75">
      <c r="A87" s="1"/>
      <c r="B87" s="1"/>
    </row>
    <row r="94" spans="1:2" ht="12.75">
      <c r="A94" s="23"/>
      <c r="B94" s="1"/>
    </row>
    <row r="95" spans="1:12" ht="12.75">
      <c r="A95" s="1"/>
      <c r="B95" s="1"/>
      <c r="J95" s="59"/>
      <c r="L95" s="59"/>
    </row>
    <row r="96" spans="1:12" ht="12.75">
      <c r="A96" s="1"/>
      <c r="B96" s="1"/>
      <c r="J96" s="60"/>
      <c r="L96" s="60"/>
    </row>
    <row r="97" spans="1:12" ht="12.75">
      <c r="A97" s="1"/>
      <c r="B97" s="4"/>
      <c r="J97" s="60"/>
      <c r="L97" s="60"/>
    </row>
    <row r="98" spans="1:14" ht="12.75">
      <c r="A98" s="1"/>
      <c r="B98" s="5"/>
      <c r="J98" s="25"/>
      <c r="K98" s="26"/>
      <c r="L98" s="25"/>
      <c r="N98" s="35"/>
    </row>
    <row r="99" spans="1:14" ht="12.75">
      <c r="A99" s="1"/>
      <c r="B99" s="5"/>
      <c r="I99" s="35"/>
      <c r="J99" s="61"/>
      <c r="K99" s="26"/>
      <c r="L99" s="25"/>
      <c r="N99" s="35"/>
    </row>
    <row r="100" spans="1:14" ht="12.75">
      <c r="A100" s="1"/>
      <c r="B100" s="5"/>
      <c r="J100" s="25"/>
      <c r="K100" s="26"/>
      <c r="L100" s="25"/>
      <c r="N100" s="35"/>
    </row>
    <row r="101" spans="1:14" ht="12.75">
      <c r="A101" s="1"/>
      <c r="B101" s="4"/>
      <c r="J101" s="25"/>
      <c r="K101" s="26"/>
      <c r="L101" s="25"/>
      <c r="N101" s="35"/>
    </row>
    <row r="102" spans="2:14" ht="12.75">
      <c r="B102" s="5"/>
      <c r="J102" s="25"/>
      <c r="K102" s="26"/>
      <c r="L102" s="25"/>
      <c r="N102" s="35"/>
    </row>
    <row r="103" spans="2:14" ht="12.75">
      <c r="B103" s="5"/>
      <c r="J103" s="25"/>
      <c r="K103" s="26"/>
      <c r="L103" s="25"/>
      <c r="N103" s="35"/>
    </row>
    <row r="104" spans="2:14" ht="12.75">
      <c r="B104" s="5"/>
      <c r="J104" s="25"/>
      <c r="K104" s="26"/>
      <c r="L104" s="25"/>
      <c r="N104" s="35"/>
    </row>
    <row r="105" spans="2:10" ht="12.75">
      <c r="B105" s="5"/>
      <c r="J105" s="50"/>
    </row>
    <row r="106" spans="1:10" ht="12.75">
      <c r="A106" s="23"/>
      <c r="B106" s="1"/>
      <c r="J106" s="35"/>
    </row>
    <row r="107" spans="1:12" ht="12.75">
      <c r="A107" s="1"/>
      <c r="B107" s="1"/>
      <c r="J107" s="59"/>
      <c r="L107" s="59"/>
    </row>
    <row r="108" spans="1:12" ht="12.75">
      <c r="A108" s="1"/>
      <c r="B108" s="1"/>
      <c r="J108" s="60"/>
      <c r="L108" s="60"/>
    </row>
    <row r="109" spans="1:12" ht="12.75">
      <c r="A109" s="1"/>
      <c r="B109" s="4"/>
      <c r="C109" s="4"/>
      <c r="D109" s="4"/>
      <c r="E109" s="4"/>
      <c r="F109" s="57"/>
      <c r="H109" s="57"/>
      <c r="I109" s="57"/>
      <c r="J109" s="34"/>
      <c r="L109" s="34"/>
    </row>
    <row r="110" spans="1:12" ht="12.75">
      <c r="A110" s="1"/>
      <c r="B110" s="4"/>
      <c r="C110" s="4"/>
      <c r="D110" s="4"/>
      <c r="E110" s="4"/>
      <c r="F110" s="57"/>
      <c r="H110" s="57"/>
      <c r="I110" s="57"/>
      <c r="J110" s="34"/>
      <c r="L110" s="34"/>
    </row>
    <row r="111" spans="2:12" ht="12.75">
      <c r="B111" s="4"/>
      <c r="C111" s="4"/>
      <c r="D111" s="4"/>
      <c r="E111" s="4"/>
      <c r="F111" s="57"/>
      <c r="H111" s="57"/>
      <c r="I111" s="57"/>
      <c r="J111" s="22"/>
      <c r="L111" s="22"/>
    </row>
    <row r="113" spans="1:2" ht="12.75">
      <c r="A113" s="1"/>
      <c r="B113" s="1"/>
    </row>
    <row r="114" spans="1:9" ht="12.75">
      <c r="A114" s="1"/>
      <c r="B114" s="4"/>
      <c r="C114" s="4"/>
      <c r="D114" s="4"/>
      <c r="E114" s="4"/>
      <c r="F114" s="57"/>
      <c r="H114" s="57"/>
      <c r="I114" s="57"/>
    </row>
    <row r="115" spans="1:9" ht="12.75">
      <c r="A115" s="1"/>
      <c r="B115" s="4"/>
      <c r="C115" s="4"/>
      <c r="D115" s="4"/>
      <c r="E115" s="4"/>
      <c r="F115" s="57"/>
      <c r="H115" s="57"/>
      <c r="I115" s="57"/>
    </row>
    <row r="116" spans="2:9" ht="12.75">
      <c r="B116" s="4"/>
      <c r="C116" s="4"/>
      <c r="D116" s="4"/>
      <c r="E116" s="4"/>
      <c r="F116" s="57"/>
      <c r="H116" s="57"/>
      <c r="I116" s="57"/>
    </row>
    <row r="117" spans="1:9" ht="12.75">
      <c r="A117" s="1"/>
      <c r="B117" s="1"/>
      <c r="C117" s="4"/>
      <c r="D117" s="4"/>
      <c r="E117" s="4"/>
      <c r="F117" s="57"/>
      <c r="H117" s="57"/>
      <c r="I117" s="57"/>
    </row>
    <row r="120" spans="1:2" ht="12.75">
      <c r="A120" s="1"/>
      <c r="B120" s="1"/>
    </row>
    <row r="121" spans="1:8" ht="12.75">
      <c r="A121" s="1"/>
      <c r="B121" s="4"/>
      <c r="C121" s="4"/>
      <c r="D121" s="4"/>
      <c r="E121" s="4"/>
      <c r="F121" s="57"/>
      <c r="H121" s="57"/>
    </row>
    <row r="122" spans="1:15" ht="12.75">
      <c r="A122" s="1"/>
      <c r="B122" s="21"/>
      <c r="C122" s="21"/>
      <c r="D122" s="21"/>
      <c r="E122" s="21"/>
      <c r="F122" s="58"/>
      <c r="H122" s="58"/>
      <c r="I122" s="34"/>
      <c r="J122" s="60"/>
      <c r="K122" s="60"/>
      <c r="L122" s="30"/>
      <c r="M122" s="60"/>
      <c r="N122" s="30"/>
      <c r="O122" s="7"/>
    </row>
    <row r="123" spans="1:15" ht="12.75">
      <c r="A123" s="1"/>
      <c r="B123" s="21"/>
      <c r="C123" s="21"/>
      <c r="D123" s="21"/>
      <c r="E123" s="21"/>
      <c r="F123" s="58"/>
      <c r="H123" s="58"/>
      <c r="I123" s="34"/>
      <c r="J123" s="30"/>
      <c r="K123" s="60"/>
      <c r="L123" s="30"/>
      <c r="M123" s="60"/>
      <c r="N123" s="30"/>
      <c r="O123" s="7"/>
    </row>
    <row r="124" spans="1:15" ht="12.75">
      <c r="A124" s="1"/>
      <c r="B124" s="31"/>
      <c r="C124" s="21"/>
      <c r="D124" s="21"/>
      <c r="E124" s="21"/>
      <c r="F124" s="58"/>
      <c r="H124" s="58"/>
      <c r="I124" s="34"/>
      <c r="J124" s="30"/>
      <c r="K124" s="34"/>
      <c r="L124" s="30"/>
      <c r="M124" s="34"/>
      <c r="N124" s="30"/>
      <c r="O124" s="7"/>
    </row>
    <row r="125" spans="1:15" ht="12.75">
      <c r="A125" s="1"/>
      <c r="B125" s="21"/>
      <c r="C125" s="21"/>
      <c r="D125" s="21"/>
      <c r="E125" s="21"/>
      <c r="F125" s="58"/>
      <c r="H125" s="58"/>
      <c r="I125" s="30"/>
      <c r="J125" s="62"/>
      <c r="K125" s="25"/>
      <c r="L125" s="62"/>
      <c r="M125" s="25"/>
      <c r="N125" s="61"/>
      <c r="O125" s="25"/>
    </row>
    <row r="126" spans="1:16" ht="12.75">
      <c r="A126" s="1"/>
      <c r="B126" s="21"/>
      <c r="C126" s="21"/>
      <c r="D126" s="21"/>
      <c r="E126" s="21"/>
      <c r="F126" s="58"/>
      <c r="H126" s="58"/>
      <c r="I126" s="30"/>
      <c r="J126" s="62"/>
      <c r="K126" s="25"/>
      <c r="L126" s="62"/>
      <c r="M126" s="25"/>
      <c r="N126" s="25"/>
      <c r="O126" s="25"/>
      <c r="P126" s="35"/>
    </row>
    <row r="127" spans="1:15" ht="12.75">
      <c r="A127" s="1"/>
      <c r="B127" s="21"/>
      <c r="C127" s="21"/>
      <c r="D127" s="21"/>
      <c r="E127" s="21"/>
      <c r="F127" s="58"/>
      <c r="H127" s="58"/>
      <c r="I127" s="30"/>
      <c r="J127" s="25"/>
      <c r="K127" s="25"/>
      <c r="L127" s="25"/>
      <c r="M127" s="25"/>
      <c r="N127" s="25"/>
      <c r="O127" s="25"/>
    </row>
    <row r="128" spans="10:16" ht="12.75">
      <c r="J128" s="34"/>
      <c r="K128" s="34"/>
      <c r="L128" s="34"/>
      <c r="M128" s="34"/>
      <c r="N128" s="34"/>
      <c r="O128" s="34"/>
      <c r="P128" s="35"/>
    </row>
    <row r="129" spans="1:15" ht="12.75">
      <c r="A129" s="1"/>
      <c r="B129" s="4"/>
      <c r="C129" s="4"/>
      <c r="D129" s="4"/>
      <c r="E129" s="4"/>
      <c r="F129" s="57"/>
      <c r="H129" s="57"/>
      <c r="I129" s="7"/>
      <c r="J129" s="63"/>
      <c r="K129" s="26"/>
      <c r="L129" s="63"/>
      <c r="M129" s="26"/>
      <c r="N129" s="26"/>
      <c r="O129" s="26"/>
    </row>
    <row r="130" spans="1:15" ht="12.75">
      <c r="A130" s="1"/>
      <c r="B130" s="15"/>
      <c r="C130" s="4"/>
      <c r="D130" s="4"/>
      <c r="E130" s="4"/>
      <c r="F130" s="57"/>
      <c r="H130" s="57"/>
      <c r="J130" s="30"/>
      <c r="L130" s="30"/>
      <c r="N130" s="30"/>
      <c r="O130" s="26"/>
    </row>
    <row r="131" spans="1:15" ht="12.75">
      <c r="A131" s="1"/>
      <c r="B131" s="4"/>
      <c r="C131" s="4"/>
      <c r="D131" s="4"/>
      <c r="E131" s="4"/>
      <c r="F131" s="57"/>
      <c r="H131" s="57"/>
      <c r="I131" s="7"/>
      <c r="J131" s="62"/>
      <c r="K131" s="25"/>
      <c r="L131" s="62"/>
      <c r="M131" s="25"/>
      <c r="N131" s="61"/>
      <c r="O131" s="26"/>
    </row>
    <row r="132" spans="2:15" ht="12.75">
      <c r="B132" s="4"/>
      <c r="C132" s="4"/>
      <c r="D132" s="4"/>
      <c r="E132" s="4"/>
      <c r="F132" s="57"/>
      <c r="H132" s="57"/>
      <c r="I132" s="7"/>
      <c r="J132" s="62"/>
      <c r="K132" s="25"/>
      <c r="L132" s="62"/>
      <c r="M132" s="25"/>
      <c r="N132" s="25"/>
      <c r="O132" s="26"/>
    </row>
    <row r="133" spans="2:16" ht="12.75">
      <c r="B133" s="4"/>
      <c r="C133" s="4"/>
      <c r="D133" s="4"/>
      <c r="E133" s="4"/>
      <c r="F133" s="57"/>
      <c r="H133" s="57"/>
      <c r="I133" s="57"/>
      <c r="J133" s="25"/>
      <c r="K133" s="25"/>
      <c r="L133" s="25"/>
      <c r="M133" s="25"/>
      <c r="N133" s="25"/>
      <c r="O133" s="26"/>
      <c r="P133" s="64"/>
    </row>
    <row r="135" spans="1:2" ht="12.75">
      <c r="A135" s="23"/>
      <c r="B135" s="1"/>
    </row>
    <row r="136" spans="1:12" ht="12.75">
      <c r="A136" s="1"/>
      <c r="B136" s="1"/>
      <c r="J136" s="54"/>
      <c r="L136" s="65"/>
    </row>
    <row r="137" spans="1:12" ht="12.75">
      <c r="A137" s="1"/>
      <c r="J137" s="7"/>
      <c r="L137" s="7"/>
    </row>
    <row r="138" spans="1:12" ht="12.75">
      <c r="A138" s="1"/>
      <c r="J138" s="66"/>
      <c r="L138" s="66"/>
    </row>
    <row r="139" spans="1:12" ht="12.75">
      <c r="A139" s="1"/>
      <c r="J139" s="7"/>
      <c r="L139" s="7"/>
    </row>
    <row r="140" spans="1:12" ht="12.75">
      <c r="A140" s="1"/>
      <c r="J140" s="22"/>
      <c r="L140" s="22"/>
    </row>
    <row r="141" spans="1:12" ht="12.75">
      <c r="A141" s="1"/>
      <c r="J141" s="17"/>
      <c r="L141" s="17"/>
    </row>
    <row r="142" spans="1:12" ht="12.75">
      <c r="A142" s="1"/>
      <c r="J142" s="17"/>
      <c r="L142" s="9"/>
    </row>
    <row r="143" spans="1:17" ht="12.75">
      <c r="A143" s="1"/>
      <c r="B143" s="19"/>
      <c r="C143" s="19"/>
      <c r="D143" s="19"/>
      <c r="E143" s="19"/>
      <c r="F143" s="34"/>
      <c r="H143" s="34"/>
      <c r="I143" s="34"/>
      <c r="J143" s="33"/>
      <c r="K143" s="34"/>
      <c r="L143" s="22"/>
      <c r="M143" s="34"/>
      <c r="N143" s="34"/>
      <c r="O143" s="34"/>
      <c r="P143" s="34"/>
      <c r="Q143" s="34"/>
    </row>
    <row r="144" spans="2:17" ht="12.75">
      <c r="B144" s="19"/>
      <c r="C144" s="19"/>
      <c r="D144" s="19"/>
      <c r="E144" s="19"/>
      <c r="F144" s="34"/>
      <c r="H144" s="34"/>
      <c r="I144" s="34"/>
      <c r="J144" s="34"/>
      <c r="K144" s="34"/>
      <c r="L144" s="34"/>
      <c r="M144" s="34"/>
      <c r="N144" s="34"/>
      <c r="O144" s="34"/>
      <c r="P144" s="34"/>
      <c r="Q144" s="34"/>
    </row>
    <row r="145" spans="2:17" ht="12.75">
      <c r="B145" s="19"/>
      <c r="C145" s="19"/>
      <c r="D145" s="19"/>
      <c r="E145" s="19"/>
      <c r="F145" s="34"/>
      <c r="H145" s="34"/>
      <c r="I145" s="34"/>
      <c r="J145" s="34"/>
      <c r="K145" s="34"/>
      <c r="L145" s="34"/>
      <c r="M145" s="34"/>
      <c r="N145" s="34"/>
      <c r="O145" s="34"/>
      <c r="P145" s="34"/>
      <c r="Q145" s="34"/>
    </row>
    <row r="146" spans="1:15" ht="12.75">
      <c r="A146" s="23"/>
      <c r="B146" s="1"/>
      <c r="L146" s="34"/>
      <c r="M146" s="34"/>
      <c r="N146" s="34"/>
      <c r="O146" s="34"/>
    </row>
    <row r="147" spans="1:17" ht="12.75">
      <c r="A147" s="1"/>
      <c r="B147" s="21"/>
      <c r="C147" s="19"/>
      <c r="D147" s="19"/>
      <c r="E147" s="19"/>
      <c r="F147" s="34"/>
      <c r="H147" s="34"/>
      <c r="I147" s="34"/>
      <c r="J147" s="34"/>
      <c r="K147" s="34"/>
      <c r="L147" s="34"/>
      <c r="M147" s="34"/>
      <c r="N147" s="34"/>
      <c r="O147" s="34"/>
      <c r="P147" s="34"/>
      <c r="Q147" s="34"/>
    </row>
    <row r="148" ht="12.75">
      <c r="B148" s="21"/>
    </row>
    <row r="149" spans="2:17" ht="12.75">
      <c r="B149" s="19"/>
      <c r="C149" s="19"/>
      <c r="D149" s="19"/>
      <c r="E149" s="19"/>
      <c r="F149" s="34"/>
      <c r="H149" s="34"/>
      <c r="I149" s="34"/>
      <c r="J149" s="34"/>
      <c r="K149" s="34"/>
      <c r="L149" s="34"/>
      <c r="M149" s="34"/>
      <c r="N149" s="34"/>
      <c r="O149" s="34"/>
      <c r="P149" s="34"/>
      <c r="Q149" s="34"/>
    </row>
    <row r="150" spans="2:17" ht="12.75">
      <c r="B150" s="19"/>
      <c r="C150" s="19"/>
      <c r="D150" s="19"/>
      <c r="E150" s="19"/>
      <c r="F150" s="34"/>
      <c r="H150" s="34"/>
      <c r="I150" s="34"/>
      <c r="J150" s="34"/>
      <c r="K150" s="34"/>
      <c r="L150" s="34"/>
      <c r="M150" s="34"/>
      <c r="N150" s="34"/>
      <c r="O150" s="34"/>
      <c r="P150" s="34"/>
      <c r="Q150" s="34"/>
    </row>
    <row r="151" spans="2:17" ht="12.75">
      <c r="B151" s="19"/>
      <c r="C151" s="19"/>
      <c r="D151" s="19"/>
      <c r="E151" s="19"/>
      <c r="F151" s="34"/>
      <c r="H151" s="34"/>
      <c r="I151" s="34"/>
      <c r="J151" s="34"/>
      <c r="K151" s="34"/>
      <c r="L151" s="34"/>
      <c r="M151" s="34"/>
      <c r="N151" s="34"/>
      <c r="O151" s="34"/>
      <c r="P151" s="34"/>
      <c r="Q151" s="34"/>
    </row>
    <row r="152" spans="1:15" ht="12.75">
      <c r="A152" s="1"/>
      <c r="B152" s="1"/>
      <c r="C152" s="19"/>
      <c r="D152" s="19"/>
      <c r="E152" s="19"/>
      <c r="L152" s="34"/>
      <c r="M152" s="34"/>
      <c r="N152" s="34"/>
      <c r="O152" s="34"/>
    </row>
    <row r="153" spans="2:15" ht="12.75">
      <c r="B153" s="19"/>
      <c r="C153" s="19"/>
      <c r="D153" s="19"/>
      <c r="E153" s="19"/>
      <c r="L153" s="34"/>
      <c r="M153" s="34"/>
      <c r="N153" s="34"/>
      <c r="O153" s="34"/>
    </row>
    <row r="154" spans="2:15" ht="12.75">
      <c r="B154" s="19"/>
      <c r="C154" s="19"/>
      <c r="D154" s="19"/>
      <c r="E154" s="19"/>
      <c r="L154" s="34"/>
      <c r="M154" s="34"/>
      <c r="N154" s="34"/>
      <c r="O154" s="34"/>
    </row>
    <row r="155" spans="2:15" ht="12.75">
      <c r="B155" s="19"/>
      <c r="C155" s="19"/>
      <c r="D155" s="19"/>
      <c r="E155" s="19"/>
      <c r="L155" s="34"/>
      <c r="M155" s="34"/>
      <c r="N155" s="34"/>
      <c r="O155" s="34"/>
    </row>
    <row r="156" spans="1:15" ht="12.75">
      <c r="A156" s="23"/>
      <c r="B156" s="1"/>
      <c r="L156" s="34"/>
      <c r="M156" s="34"/>
      <c r="N156" s="34"/>
      <c r="O156" s="34"/>
    </row>
    <row r="157" spans="2:15" ht="12.75">
      <c r="B157" s="19"/>
      <c r="C157" s="19"/>
      <c r="D157" s="19"/>
      <c r="E157" s="19"/>
      <c r="F157" s="34"/>
      <c r="H157" s="34"/>
      <c r="I157" s="34"/>
      <c r="L157" s="34"/>
      <c r="M157" s="34"/>
      <c r="N157" s="34"/>
      <c r="O157" s="34"/>
    </row>
    <row r="158" spans="2:15" ht="12.75">
      <c r="B158" s="19"/>
      <c r="C158" s="19"/>
      <c r="D158" s="19"/>
      <c r="E158" s="19"/>
      <c r="F158" s="34"/>
      <c r="H158" s="34"/>
      <c r="I158" s="34"/>
      <c r="L158" s="34"/>
      <c r="M158" s="34"/>
      <c r="N158" s="34"/>
      <c r="O158" s="34"/>
    </row>
    <row r="159" spans="2:15" ht="12.75">
      <c r="B159" s="19"/>
      <c r="C159" s="19"/>
      <c r="D159" s="19"/>
      <c r="E159" s="19"/>
      <c r="L159" s="34"/>
      <c r="M159" s="34"/>
      <c r="N159" s="34"/>
      <c r="O159" s="34"/>
    </row>
    <row r="160" spans="1:2" ht="12.75">
      <c r="A160" s="23"/>
      <c r="B160" s="1"/>
    </row>
    <row r="161" spans="2:17" ht="12.75">
      <c r="B161" s="19"/>
      <c r="C161" s="19"/>
      <c r="D161" s="19"/>
      <c r="E161" s="19"/>
      <c r="F161" s="34"/>
      <c r="H161" s="34"/>
      <c r="I161" s="34"/>
      <c r="J161" s="34"/>
      <c r="K161" s="34"/>
      <c r="L161" s="34"/>
      <c r="M161" s="34"/>
      <c r="N161" s="34"/>
      <c r="O161" s="34"/>
      <c r="P161" s="34"/>
      <c r="Q161" s="34"/>
    </row>
    <row r="162" spans="2:17" ht="12.75">
      <c r="B162" s="19"/>
      <c r="C162" s="19"/>
      <c r="D162" s="19"/>
      <c r="E162" s="19"/>
      <c r="F162" s="34"/>
      <c r="H162" s="34"/>
      <c r="I162" s="34"/>
      <c r="J162" s="34"/>
      <c r="K162" s="34"/>
      <c r="L162" s="34"/>
      <c r="M162" s="34"/>
      <c r="N162" s="34"/>
      <c r="O162" s="34"/>
      <c r="P162" s="34"/>
      <c r="Q162" s="34"/>
    </row>
    <row r="163" spans="2:17" ht="12.75">
      <c r="B163" s="19"/>
      <c r="C163" s="19"/>
      <c r="D163" s="19"/>
      <c r="E163" s="19"/>
      <c r="F163" s="34"/>
      <c r="H163" s="34"/>
      <c r="I163" s="34"/>
      <c r="J163" s="34"/>
      <c r="K163" s="34"/>
      <c r="L163" s="34"/>
      <c r="M163" s="34"/>
      <c r="N163" s="34"/>
      <c r="O163" s="34"/>
      <c r="P163" s="34"/>
      <c r="Q163" s="34"/>
    </row>
    <row r="164" spans="1:2" ht="12.75">
      <c r="A164" s="1"/>
      <c r="B164" s="1"/>
    </row>
    <row r="167" spans="1:2" ht="12.75">
      <c r="A167" s="1"/>
      <c r="B167" s="1"/>
    </row>
    <row r="168" ht="12.75">
      <c r="B168" s="27"/>
    </row>
    <row r="172" spans="3:5" ht="12.75">
      <c r="C172" s="16"/>
      <c r="D172" s="16"/>
      <c r="E172" s="16"/>
    </row>
  </sheetData>
  <printOptions/>
  <pageMargins left="1" right="0.75" top="0.75" bottom="0.5" header="0.36"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2:O64"/>
  <sheetViews>
    <sheetView zoomScale="80" zoomScaleNormal="80" workbookViewId="0" topLeftCell="C1">
      <selection activeCell="N15" sqref="N15"/>
    </sheetView>
  </sheetViews>
  <sheetFormatPr defaultColWidth="9.140625" defaultRowHeight="12.75"/>
  <cols>
    <col min="1" max="1" width="3.140625" style="0" customWidth="1"/>
    <col min="2" max="2" width="32.57421875" style="0" customWidth="1"/>
    <col min="3" max="3" width="0.71875" style="0" customWidth="1"/>
    <col min="4" max="4" width="16.8515625" style="0" customWidth="1"/>
    <col min="5" max="5" width="1.28515625" style="0" customWidth="1"/>
    <col min="6" max="6" width="16.57421875" style="0" customWidth="1"/>
    <col min="7" max="7" width="0.9921875" style="0" customWidth="1"/>
    <col min="8" max="8" width="17.7109375" style="0" bestFit="1" customWidth="1"/>
    <col min="9" max="9" width="0.5625" style="0" customWidth="1"/>
    <col min="10" max="10" width="20.7109375" style="0" bestFit="1" customWidth="1"/>
    <col min="11" max="11" width="0.85546875" style="0" customWidth="1"/>
    <col min="12" max="12" width="14.8515625" style="0" customWidth="1"/>
    <col min="13" max="13" width="1.1484375" style="0" customWidth="1"/>
    <col min="14" max="14" width="15.7109375" style="0" customWidth="1"/>
    <col min="15" max="15" width="4.00390625" style="0" customWidth="1"/>
    <col min="16" max="16" width="13.28125" style="0" customWidth="1"/>
    <col min="17" max="17" width="1.28515625" style="0" customWidth="1"/>
  </cols>
  <sheetData>
    <row r="2" ht="12.75">
      <c r="A2" s="1" t="s">
        <v>166</v>
      </c>
    </row>
    <row r="3" spans="1:2" ht="12.75">
      <c r="A3" s="1" t="s">
        <v>284</v>
      </c>
      <c r="B3" s="1"/>
    </row>
    <row r="4" spans="1:2" ht="12.75">
      <c r="A4" s="1"/>
      <c r="B4" s="1"/>
    </row>
    <row r="5" spans="1:10" ht="12.75">
      <c r="A5" s="1"/>
      <c r="F5" s="140" t="s">
        <v>132</v>
      </c>
      <c r="G5" s="140"/>
      <c r="H5" s="140"/>
      <c r="I5" s="80"/>
      <c r="J5" s="80"/>
    </row>
    <row r="6" spans="8:12" ht="12.75">
      <c r="H6" s="2" t="s">
        <v>155</v>
      </c>
      <c r="I6" s="2"/>
      <c r="J6" s="2" t="s">
        <v>157</v>
      </c>
      <c r="L6" s="2" t="s">
        <v>99</v>
      </c>
    </row>
    <row r="7" spans="4:14" ht="12.75">
      <c r="D7" s="2" t="s">
        <v>97</v>
      </c>
      <c r="F7" s="2" t="s">
        <v>98</v>
      </c>
      <c r="G7" s="2"/>
      <c r="H7" s="2" t="s">
        <v>156</v>
      </c>
      <c r="I7" s="82"/>
      <c r="J7" s="2" t="s">
        <v>158</v>
      </c>
      <c r="L7" s="2" t="s">
        <v>100</v>
      </c>
      <c r="N7" s="2" t="s">
        <v>101</v>
      </c>
    </row>
    <row r="8" spans="4:14" ht="12.75">
      <c r="D8" s="20" t="s">
        <v>6</v>
      </c>
      <c r="E8" s="20"/>
      <c r="F8" s="20" t="s">
        <v>6</v>
      </c>
      <c r="G8" s="20"/>
      <c r="H8" s="20" t="s">
        <v>6</v>
      </c>
      <c r="I8" s="20"/>
      <c r="J8" s="20" t="s">
        <v>6</v>
      </c>
      <c r="K8" s="20"/>
      <c r="L8" s="20" t="s">
        <v>6</v>
      </c>
      <c r="M8" s="20"/>
      <c r="N8" s="20" t="s">
        <v>6</v>
      </c>
    </row>
    <row r="9" spans="4:14" ht="12.75">
      <c r="D9" s="20"/>
      <c r="E9" s="20"/>
      <c r="F9" s="20"/>
      <c r="G9" s="20"/>
      <c r="H9" s="20"/>
      <c r="I9" s="20"/>
      <c r="J9" s="20"/>
      <c r="K9" s="20"/>
      <c r="L9" s="20"/>
      <c r="M9" s="20"/>
      <c r="N9" s="20"/>
    </row>
    <row r="10" spans="2:14" ht="12.75">
      <c r="B10" s="83">
        <v>2005</v>
      </c>
      <c r="D10" s="20"/>
      <c r="E10" s="20"/>
      <c r="F10" s="20"/>
      <c r="G10" s="20"/>
      <c r="H10" s="20"/>
      <c r="I10" s="20"/>
      <c r="J10" s="20"/>
      <c r="K10" s="20"/>
      <c r="L10" s="20"/>
      <c r="M10" s="20"/>
      <c r="N10" s="20"/>
    </row>
    <row r="11" spans="2:14" ht="12.75">
      <c r="B11" t="s">
        <v>285</v>
      </c>
      <c r="D11" s="119">
        <f>+D23</f>
        <v>43098</v>
      </c>
      <c r="E11" s="20"/>
      <c r="F11" s="119">
        <f>+F23</f>
        <v>36665</v>
      </c>
      <c r="G11" s="120"/>
      <c r="H11" s="121">
        <v>0</v>
      </c>
      <c r="I11" s="120"/>
      <c r="J11" s="121">
        <v>0</v>
      </c>
      <c r="K11" s="120"/>
      <c r="L11" s="119">
        <f>+L23</f>
        <v>-148440</v>
      </c>
      <c r="M11" s="120"/>
      <c r="N11" s="119">
        <f>SUM(D11:L11)</f>
        <v>-68677</v>
      </c>
    </row>
    <row r="12" spans="4:14" ht="12.75">
      <c r="D12" s="20"/>
      <c r="E12" s="20"/>
      <c r="F12" s="20"/>
      <c r="G12" s="20"/>
      <c r="H12" s="20"/>
      <c r="I12" s="20"/>
      <c r="J12" s="137"/>
      <c r="K12" s="20"/>
      <c r="L12" s="20"/>
      <c r="M12" s="20"/>
      <c r="N12" s="20"/>
    </row>
    <row r="13" spans="2:14" ht="12.75">
      <c r="B13" t="s">
        <v>187</v>
      </c>
      <c r="D13" s="121">
        <v>0</v>
      </c>
      <c r="E13" s="137"/>
      <c r="F13" s="137">
        <v>0</v>
      </c>
      <c r="G13" s="137"/>
      <c r="H13" s="137">
        <v>0</v>
      </c>
      <c r="I13" s="137"/>
      <c r="J13" s="137">
        <v>0</v>
      </c>
      <c r="K13" s="20"/>
      <c r="L13" s="122">
        <v>-12243</v>
      </c>
      <c r="M13" s="121"/>
      <c r="N13" s="119">
        <f>SUM(D13:L13)</f>
        <v>-12243</v>
      </c>
    </row>
    <row r="14" spans="4:14" ht="12.75">
      <c r="D14" s="121"/>
      <c r="E14" s="137"/>
      <c r="F14" s="137"/>
      <c r="G14" s="137"/>
      <c r="H14" s="137"/>
      <c r="I14" s="137"/>
      <c r="J14" s="137"/>
      <c r="K14" s="20"/>
      <c r="L14" s="121"/>
      <c r="M14" s="121"/>
      <c r="N14" s="121"/>
    </row>
    <row r="15" spans="2:14" ht="13.5" thickBot="1">
      <c r="B15" t="s">
        <v>286</v>
      </c>
      <c r="D15" s="123">
        <f>SUM(D11:D13)</f>
        <v>43098</v>
      </c>
      <c r="E15" s="138"/>
      <c r="F15" s="123">
        <f aca="true" t="shared" si="0" ref="F15:N15">SUM(F11:F13)</f>
        <v>36665</v>
      </c>
      <c r="G15" s="123">
        <f t="shared" si="0"/>
        <v>0</v>
      </c>
      <c r="H15" s="123">
        <f t="shared" si="0"/>
        <v>0</v>
      </c>
      <c r="I15" s="123">
        <f t="shared" si="0"/>
        <v>0</v>
      </c>
      <c r="J15" s="123">
        <f t="shared" si="0"/>
        <v>0</v>
      </c>
      <c r="K15" s="123">
        <f t="shared" si="0"/>
        <v>0</v>
      </c>
      <c r="L15" s="123">
        <f t="shared" si="0"/>
        <v>-160683</v>
      </c>
      <c r="M15" s="123">
        <f t="shared" si="0"/>
        <v>0</v>
      </c>
      <c r="N15" s="123">
        <f t="shared" si="0"/>
        <v>-80920</v>
      </c>
    </row>
    <row r="16" spans="4:14" ht="13.5" thickTop="1">
      <c r="D16" s="121"/>
      <c r="E16" s="137"/>
      <c r="F16" s="137"/>
      <c r="G16" s="137"/>
      <c r="H16" s="137"/>
      <c r="I16" s="137"/>
      <c r="J16" s="137"/>
      <c r="K16" s="20"/>
      <c r="L16" s="121"/>
      <c r="M16" s="121"/>
      <c r="N16" s="121"/>
    </row>
    <row r="17" spans="4:14" ht="12.75">
      <c r="D17" s="121"/>
      <c r="E17" s="137"/>
      <c r="F17" s="137"/>
      <c r="G17" s="137"/>
      <c r="H17" s="137"/>
      <c r="I17" s="137"/>
      <c r="J17" s="137"/>
      <c r="K17" s="20"/>
      <c r="L17" s="121"/>
      <c r="M17" s="121"/>
      <c r="N17" s="121"/>
    </row>
    <row r="18" spans="2:14" ht="12.75">
      <c r="B18" s="83">
        <v>2005</v>
      </c>
      <c r="F18" s="6"/>
      <c r="G18" s="6"/>
      <c r="H18" s="6"/>
      <c r="I18" s="6"/>
      <c r="J18" s="6"/>
      <c r="K18" s="6"/>
      <c r="L18" s="6"/>
      <c r="M18" s="6"/>
      <c r="N18" s="6"/>
    </row>
    <row r="19" spans="2:14" ht="12.75">
      <c r="B19" t="s">
        <v>271</v>
      </c>
      <c r="D19" s="6">
        <f>+D31</f>
        <v>43098</v>
      </c>
      <c r="E19" s="6"/>
      <c r="F19" s="6">
        <f>+F31</f>
        <v>36665</v>
      </c>
      <c r="G19" s="6">
        <f>+G37</f>
        <v>0</v>
      </c>
      <c r="H19" s="6">
        <f>+H37</f>
        <v>0</v>
      </c>
      <c r="I19" s="6">
        <f>+I37</f>
        <v>0</v>
      </c>
      <c r="J19" s="6">
        <f>+J23</f>
        <v>0</v>
      </c>
      <c r="K19" s="6">
        <f>+K37</f>
        <v>0</v>
      </c>
      <c r="L19" s="6">
        <f>+L31</f>
        <v>-147293</v>
      </c>
      <c r="M19" s="6">
        <f>+M37</f>
        <v>0</v>
      </c>
      <c r="N19" s="6">
        <f>SUM(D19:L19)</f>
        <v>-67530</v>
      </c>
    </row>
    <row r="20" spans="4:14" ht="12.75">
      <c r="D20" s="36"/>
      <c r="E20" s="36"/>
      <c r="F20" s="36"/>
      <c r="G20" s="36"/>
      <c r="H20" s="36"/>
      <c r="I20" s="36"/>
      <c r="J20" s="36"/>
      <c r="K20" s="36"/>
      <c r="L20" s="36"/>
      <c r="M20" s="36"/>
      <c r="N20" s="36"/>
    </row>
    <row r="21" spans="2:14" ht="12.75">
      <c r="B21" t="s">
        <v>187</v>
      </c>
      <c r="D21" s="6">
        <v>0</v>
      </c>
      <c r="E21" s="36"/>
      <c r="F21" s="6">
        <v>0</v>
      </c>
      <c r="G21" s="36"/>
      <c r="H21" s="36">
        <v>0</v>
      </c>
      <c r="I21" s="36"/>
      <c r="J21" s="36">
        <v>0</v>
      </c>
      <c r="K21" s="36"/>
      <c r="L21" s="6">
        <v>-1147</v>
      </c>
      <c r="M21" s="36"/>
      <c r="N21" s="6">
        <f>SUM(D21:L21)</f>
        <v>-1147</v>
      </c>
    </row>
    <row r="22" spans="4:14" ht="12.75">
      <c r="D22" s="36"/>
      <c r="E22" s="36"/>
      <c r="F22" s="36"/>
      <c r="G22" s="36"/>
      <c r="H22" s="36"/>
      <c r="I22" s="36"/>
      <c r="J22" s="36"/>
      <c r="K22" s="36"/>
      <c r="L22" s="36"/>
      <c r="M22" s="36"/>
      <c r="N22" s="36"/>
    </row>
    <row r="23" spans="2:14" ht="13.5" thickBot="1">
      <c r="B23" t="s">
        <v>270</v>
      </c>
      <c r="D23" s="10">
        <f>SUM(D19:D21)</f>
        <v>43098</v>
      </c>
      <c r="E23" s="10"/>
      <c r="F23" s="10">
        <f>SUM(F19:F21)</f>
        <v>36665</v>
      </c>
      <c r="G23" s="10"/>
      <c r="H23" s="10">
        <f>SUM(H19:H21)</f>
        <v>0</v>
      </c>
      <c r="I23" s="10">
        <f>SUM(I19:I21)</f>
        <v>0</v>
      </c>
      <c r="J23" s="10">
        <v>0</v>
      </c>
      <c r="K23" s="10"/>
      <c r="L23" s="10">
        <f>SUM(L19:L21)</f>
        <v>-148440</v>
      </c>
      <c r="M23" s="10"/>
      <c r="N23" s="10">
        <f>SUM(N19:N21)</f>
        <v>-68677</v>
      </c>
    </row>
    <row r="24" spans="4:14" ht="13.5" thickTop="1">
      <c r="D24" s="20"/>
      <c r="E24" s="20"/>
      <c r="F24" s="20"/>
      <c r="G24" s="20"/>
      <c r="H24" s="20"/>
      <c r="I24" s="20"/>
      <c r="J24" s="20"/>
      <c r="K24" s="20"/>
      <c r="L24" s="20"/>
      <c r="M24" s="20"/>
      <c r="N24" s="20"/>
    </row>
    <row r="25" spans="4:14" ht="12.75">
      <c r="D25" s="20"/>
      <c r="E25" s="20"/>
      <c r="F25" s="20"/>
      <c r="G25" s="20"/>
      <c r="H25" s="20"/>
      <c r="I25" s="20"/>
      <c r="J25" s="20"/>
      <c r="K25" s="20"/>
      <c r="L25" s="20"/>
      <c r="M25" s="20"/>
      <c r="N25" s="20"/>
    </row>
    <row r="26" spans="2:14" ht="12.75">
      <c r="B26" s="83">
        <v>2005</v>
      </c>
      <c r="F26" s="6"/>
      <c r="G26" s="6"/>
      <c r="H26" s="6"/>
      <c r="I26" s="6"/>
      <c r="J26" s="6"/>
      <c r="K26" s="6"/>
      <c r="L26" s="6"/>
      <c r="M26" s="6"/>
      <c r="N26" s="6"/>
    </row>
    <row r="27" spans="2:14" ht="12.75">
      <c r="B27" t="s">
        <v>203</v>
      </c>
      <c r="D27" s="6">
        <f>+D35</f>
        <v>43098</v>
      </c>
      <c r="E27" s="6"/>
      <c r="F27" s="6">
        <f>+F35</f>
        <v>36665</v>
      </c>
      <c r="G27" s="6">
        <f>+G45</f>
        <v>0</v>
      </c>
      <c r="H27" s="6">
        <f>+H45</f>
        <v>0</v>
      </c>
      <c r="I27" s="6">
        <f>+I45</f>
        <v>0</v>
      </c>
      <c r="J27" s="6">
        <f>+J31</f>
        <v>0</v>
      </c>
      <c r="K27" s="6">
        <f>+K45</f>
        <v>0</v>
      </c>
      <c r="L27" s="6">
        <f>+L40</f>
        <v>-145302</v>
      </c>
      <c r="M27" s="6">
        <f>+M45</f>
        <v>0</v>
      </c>
      <c r="N27" s="6">
        <f>SUM(D27:L27)</f>
        <v>-65539</v>
      </c>
    </row>
    <row r="28" spans="4:14" ht="12.75">
      <c r="D28" s="36"/>
      <c r="E28" s="36"/>
      <c r="F28" s="36"/>
      <c r="G28" s="36"/>
      <c r="H28" s="36"/>
      <c r="I28" s="36"/>
      <c r="J28" s="36"/>
      <c r="K28" s="36"/>
      <c r="L28" s="36"/>
      <c r="M28" s="36"/>
      <c r="N28" s="36"/>
    </row>
    <row r="29" spans="2:14" ht="12.75">
      <c r="B29" t="s">
        <v>187</v>
      </c>
      <c r="D29" s="6">
        <v>0</v>
      </c>
      <c r="E29" s="36"/>
      <c r="F29" s="6">
        <v>0</v>
      </c>
      <c r="G29" s="36"/>
      <c r="H29" s="36">
        <v>0</v>
      </c>
      <c r="I29" s="36"/>
      <c r="J29" s="36">
        <v>0</v>
      </c>
      <c r="K29" s="36"/>
      <c r="L29" s="6">
        <v>-1991</v>
      </c>
      <c r="M29" s="36"/>
      <c r="N29" s="6">
        <f>SUM(D29:L29)</f>
        <v>-1991</v>
      </c>
    </row>
    <row r="30" spans="4:14" ht="12.75">
      <c r="D30" s="36"/>
      <c r="E30" s="36"/>
      <c r="F30" s="36"/>
      <c r="G30" s="36"/>
      <c r="H30" s="36"/>
      <c r="I30" s="36"/>
      <c r="J30" s="36"/>
      <c r="K30" s="36"/>
      <c r="L30" s="36"/>
      <c r="M30" s="36"/>
      <c r="N30" s="36"/>
    </row>
    <row r="31" spans="2:14" ht="13.5" thickBot="1">
      <c r="B31" t="s">
        <v>204</v>
      </c>
      <c r="D31" s="10">
        <f>SUM(D27:D29)</f>
        <v>43098</v>
      </c>
      <c r="E31" s="10"/>
      <c r="F31" s="10">
        <f>SUM(F27:F29)</f>
        <v>36665</v>
      </c>
      <c r="G31" s="10"/>
      <c r="H31" s="10">
        <f>SUM(H27:H29)</f>
        <v>0</v>
      </c>
      <c r="I31" s="10">
        <f>SUM(I27:I29)</f>
        <v>0</v>
      </c>
      <c r="J31" s="10">
        <v>0</v>
      </c>
      <c r="K31" s="10"/>
      <c r="L31" s="10">
        <f>SUM(L27:L29)</f>
        <v>-147293</v>
      </c>
      <c r="M31" s="10"/>
      <c r="N31" s="10">
        <f>SUM(N27:N29)</f>
        <v>-67530</v>
      </c>
    </row>
    <row r="32" spans="4:14" ht="13.5" thickTop="1">
      <c r="D32" s="20"/>
      <c r="E32" s="20"/>
      <c r="F32" s="20"/>
      <c r="G32" s="20"/>
      <c r="H32" s="20"/>
      <c r="I32" s="20"/>
      <c r="J32" s="20"/>
      <c r="K32" s="20"/>
      <c r="L32" s="20"/>
      <c r="M32" s="20"/>
      <c r="N32" s="20"/>
    </row>
    <row r="33" spans="4:14" ht="12.75">
      <c r="D33" s="20"/>
      <c r="E33" s="20"/>
      <c r="F33" s="20"/>
      <c r="G33" s="20"/>
      <c r="H33" s="20"/>
      <c r="I33" s="20"/>
      <c r="J33" s="20"/>
      <c r="K33" s="20"/>
      <c r="L33" s="20"/>
      <c r="M33" s="20"/>
      <c r="N33" s="20"/>
    </row>
    <row r="34" spans="2:14" ht="12.75">
      <c r="B34" s="83">
        <v>2005</v>
      </c>
      <c r="D34" s="20"/>
      <c r="E34" s="20"/>
      <c r="F34" s="20"/>
      <c r="G34" s="20"/>
      <c r="H34" s="20"/>
      <c r="I34" s="20"/>
      <c r="J34" s="20"/>
      <c r="K34" s="20"/>
      <c r="L34" s="20"/>
      <c r="M34" s="20"/>
      <c r="N34" s="20"/>
    </row>
    <row r="35" spans="2:14" ht="12.75">
      <c r="B35" t="s">
        <v>269</v>
      </c>
      <c r="D35" s="119">
        <f>+D45</f>
        <v>43098</v>
      </c>
      <c r="E35" s="120"/>
      <c r="F35" s="119">
        <f>+F45</f>
        <v>36665</v>
      </c>
      <c r="G35" s="120"/>
      <c r="H35" s="121">
        <v>0</v>
      </c>
      <c r="I35" s="121"/>
      <c r="J35" s="122">
        <f>+J45</f>
        <v>405</v>
      </c>
      <c r="K35" s="121"/>
      <c r="L35" s="122">
        <v>-143650</v>
      </c>
      <c r="M35" s="122"/>
      <c r="N35" s="122">
        <f>SUM(D35:L35)</f>
        <v>-63482</v>
      </c>
    </row>
    <row r="36" spans="4:14" ht="12.75">
      <c r="D36" s="20"/>
      <c r="E36" s="20"/>
      <c r="F36" s="20"/>
      <c r="G36" s="20"/>
      <c r="H36" s="20"/>
      <c r="I36" s="20"/>
      <c r="J36" s="20"/>
      <c r="K36" s="20"/>
      <c r="L36" s="118"/>
      <c r="M36" s="118"/>
      <c r="N36" s="118"/>
    </row>
    <row r="37" spans="2:14" ht="12.75">
      <c r="B37" t="s">
        <v>187</v>
      </c>
      <c r="D37" s="122">
        <v>0</v>
      </c>
      <c r="E37" s="122"/>
      <c r="F37" s="122">
        <v>0</v>
      </c>
      <c r="G37" s="122"/>
      <c r="H37" s="122">
        <v>0</v>
      </c>
      <c r="I37" s="122"/>
      <c r="K37" s="122"/>
      <c r="L37" s="122">
        <v>-2057</v>
      </c>
      <c r="M37" s="122"/>
      <c r="N37" s="122">
        <f>SUM(D37:L37)</f>
        <v>-2057</v>
      </c>
    </row>
    <row r="38" spans="2:14" ht="12.75">
      <c r="B38" t="s">
        <v>197</v>
      </c>
      <c r="D38" s="122"/>
      <c r="E38" s="122"/>
      <c r="F38" s="122"/>
      <c r="G38" s="122"/>
      <c r="H38" s="122"/>
      <c r="I38" s="122"/>
      <c r="J38" s="122">
        <v>-405</v>
      </c>
      <c r="K38" s="122"/>
      <c r="L38" s="122">
        <v>405</v>
      </c>
      <c r="M38" s="122"/>
      <c r="N38" s="122">
        <f>SUM(D38:L38)</f>
        <v>0</v>
      </c>
    </row>
    <row r="39" spans="4:14" ht="12.75">
      <c r="D39" s="122"/>
      <c r="E39" s="122"/>
      <c r="F39" s="122"/>
      <c r="G39" s="122"/>
      <c r="H39" s="122"/>
      <c r="I39" s="122"/>
      <c r="J39" s="122"/>
      <c r="K39" s="122"/>
      <c r="L39" s="122"/>
      <c r="M39" s="122"/>
      <c r="N39" s="122"/>
    </row>
    <row r="40" spans="2:14" ht="13.5" thickBot="1">
      <c r="B40" t="s">
        <v>268</v>
      </c>
      <c r="D40" s="123">
        <f>SUM(D35:D39)</f>
        <v>43098</v>
      </c>
      <c r="E40" s="123"/>
      <c r="F40" s="123">
        <f aca="true" t="shared" si="1" ref="F40:N40">SUM(F35:F39)</f>
        <v>36665</v>
      </c>
      <c r="G40" s="123">
        <f t="shared" si="1"/>
        <v>0</v>
      </c>
      <c r="H40" s="123">
        <f t="shared" si="1"/>
        <v>0</v>
      </c>
      <c r="I40" s="123">
        <f t="shared" si="1"/>
        <v>0</v>
      </c>
      <c r="J40" s="123">
        <f t="shared" si="1"/>
        <v>0</v>
      </c>
      <c r="K40" s="123">
        <f t="shared" si="1"/>
        <v>0</v>
      </c>
      <c r="L40" s="123">
        <f t="shared" si="1"/>
        <v>-145302</v>
      </c>
      <c r="M40" s="123">
        <f t="shared" si="1"/>
        <v>0</v>
      </c>
      <c r="N40" s="123">
        <f t="shared" si="1"/>
        <v>-65539</v>
      </c>
    </row>
    <row r="41" spans="4:14" ht="13.5" thickTop="1">
      <c r="D41" s="122"/>
      <c r="E41" s="122"/>
      <c r="F41" s="122"/>
      <c r="G41" s="122"/>
      <c r="H41" s="122"/>
      <c r="I41" s="122"/>
      <c r="J41" s="122"/>
      <c r="K41" s="122"/>
      <c r="L41" s="122"/>
      <c r="M41" s="122"/>
      <c r="N41" s="122"/>
    </row>
    <row r="42" spans="4:14" ht="12.75">
      <c r="D42" s="20"/>
      <c r="E42" s="20"/>
      <c r="F42" s="20"/>
      <c r="G42" s="20"/>
      <c r="H42" s="20"/>
      <c r="I42" s="20"/>
      <c r="J42" s="20"/>
      <c r="K42" s="20"/>
      <c r="L42" s="20"/>
      <c r="M42" s="20"/>
      <c r="N42" s="20"/>
    </row>
    <row r="43" spans="2:14" ht="12.75">
      <c r="B43" s="1" t="s">
        <v>167</v>
      </c>
      <c r="D43" s="20"/>
      <c r="E43" s="20"/>
      <c r="F43" s="20"/>
      <c r="G43" s="20"/>
      <c r="H43" s="20"/>
      <c r="I43" s="20"/>
      <c r="J43" s="20"/>
      <c r="K43" s="20"/>
      <c r="L43" s="20"/>
      <c r="M43" s="20"/>
      <c r="N43" s="20"/>
    </row>
    <row r="44" ht="12.75">
      <c r="B44" s="83">
        <v>2004</v>
      </c>
    </row>
    <row r="45" spans="2:14" ht="12.75">
      <c r="B45" t="s">
        <v>186</v>
      </c>
      <c r="D45" s="6">
        <v>43098</v>
      </c>
      <c r="E45" s="6"/>
      <c r="F45" s="6">
        <v>36665</v>
      </c>
      <c r="G45" s="6"/>
      <c r="H45" s="6">
        <v>0</v>
      </c>
      <c r="I45" s="6"/>
      <c r="J45" s="6">
        <v>405</v>
      </c>
      <c r="K45" s="6"/>
      <c r="L45" s="6">
        <v>-114638</v>
      </c>
      <c r="M45" s="6"/>
      <c r="N45" s="6">
        <f>SUM(D45:L45)</f>
        <v>-34470</v>
      </c>
    </row>
    <row r="46" spans="4:14" ht="12.75">
      <c r="D46" s="36"/>
      <c r="E46" s="36"/>
      <c r="F46" s="36"/>
      <c r="G46" s="36"/>
      <c r="H46" s="36"/>
      <c r="I46" s="36"/>
      <c r="J46" s="36"/>
      <c r="K46" s="36"/>
      <c r="L46" s="36"/>
      <c r="M46" s="36"/>
      <c r="N46" s="36"/>
    </row>
    <row r="47" spans="2:14" ht="12.75">
      <c r="B47" t="s">
        <v>202</v>
      </c>
      <c r="D47" s="6">
        <v>0</v>
      </c>
      <c r="E47" s="36"/>
      <c r="F47" s="6">
        <v>0</v>
      </c>
      <c r="G47" s="36"/>
      <c r="H47" s="36">
        <v>0</v>
      </c>
      <c r="I47" s="36"/>
      <c r="J47" s="36">
        <v>0</v>
      </c>
      <c r="K47" s="36"/>
      <c r="L47" s="6">
        <v>-29012</v>
      </c>
      <c r="M47" s="36"/>
      <c r="N47" s="6">
        <f>SUM(D47:L47)</f>
        <v>-29012</v>
      </c>
    </row>
    <row r="48" spans="4:14" ht="12.75">
      <c r="D48" s="36"/>
      <c r="E48" s="36"/>
      <c r="F48" s="36"/>
      <c r="G48" s="36"/>
      <c r="H48" s="36"/>
      <c r="I48" s="36"/>
      <c r="J48" s="36"/>
      <c r="K48" s="36"/>
      <c r="L48" s="36"/>
      <c r="M48" s="36"/>
      <c r="N48" s="36"/>
    </row>
    <row r="49" spans="2:15" ht="13.5" thickBot="1">
      <c r="B49" t="s">
        <v>188</v>
      </c>
      <c r="D49" s="10">
        <f>SUM(D45:D47)</f>
        <v>43098</v>
      </c>
      <c r="E49" s="10"/>
      <c r="F49" s="10">
        <f aca="true" t="shared" si="2" ref="F49:N49">SUM(F45:F47)</f>
        <v>36665</v>
      </c>
      <c r="G49" s="10"/>
      <c r="H49" s="10">
        <f t="shared" si="2"/>
        <v>0</v>
      </c>
      <c r="I49" s="10">
        <f t="shared" si="2"/>
        <v>0</v>
      </c>
      <c r="J49" s="10">
        <v>405</v>
      </c>
      <c r="K49" s="10"/>
      <c r="L49" s="10">
        <f t="shared" si="2"/>
        <v>-143650</v>
      </c>
      <c r="M49" s="10"/>
      <c r="N49" s="10">
        <f t="shared" si="2"/>
        <v>-63482</v>
      </c>
      <c r="O49" s="9"/>
    </row>
    <row r="50" spans="4:14" ht="13.5" thickTop="1">
      <c r="D50" s="36"/>
      <c r="E50" s="36"/>
      <c r="F50" s="36"/>
      <c r="G50" s="36"/>
      <c r="H50" s="36"/>
      <c r="I50" s="36"/>
      <c r="J50" s="36"/>
      <c r="K50" s="36"/>
      <c r="L50" s="36"/>
      <c r="M50" s="36"/>
      <c r="N50" s="36"/>
    </row>
    <row r="51" spans="4:14" ht="12.75">
      <c r="D51" s="36"/>
      <c r="E51" s="36"/>
      <c r="F51" s="36"/>
      <c r="G51" s="36"/>
      <c r="H51" s="36"/>
      <c r="I51" s="36"/>
      <c r="J51" s="36"/>
      <c r="K51" s="36"/>
      <c r="L51" s="36"/>
      <c r="M51" s="36"/>
      <c r="N51" s="36"/>
    </row>
    <row r="52" spans="2:14" ht="12.75">
      <c r="B52" s="86" t="s">
        <v>205</v>
      </c>
      <c r="I52" s="12"/>
      <c r="J52" s="12"/>
      <c r="K52" s="35"/>
      <c r="L52" s="12"/>
      <c r="M52" s="35"/>
      <c r="N52" s="36"/>
    </row>
    <row r="53" spans="4:14" ht="12.75">
      <c r="D53" s="36"/>
      <c r="E53" s="36"/>
      <c r="F53" s="36"/>
      <c r="G53" s="36"/>
      <c r="H53" s="36"/>
      <c r="I53" s="36"/>
      <c r="J53" s="36"/>
      <c r="K53" s="36"/>
      <c r="L53" s="36"/>
      <c r="M53" s="36"/>
      <c r="N53" s="36"/>
    </row>
    <row r="54" spans="4:14" ht="12.75">
      <c r="D54" s="36"/>
      <c r="E54" s="36"/>
      <c r="F54" s="36"/>
      <c r="G54" s="36"/>
      <c r="H54" s="36"/>
      <c r="I54" s="36"/>
      <c r="J54" s="36"/>
      <c r="K54" s="36"/>
      <c r="L54" s="36"/>
      <c r="M54" s="36"/>
      <c r="N54" s="36"/>
    </row>
    <row r="55" spans="4:14" ht="12.75">
      <c r="D55" s="36"/>
      <c r="E55" s="36"/>
      <c r="F55" s="36"/>
      <c r="G55" s="36"/>
      <c r="H55" s="36"/>
      <c r="I55" s="36"/>
      <c r="J55" s="36"/>
      <c r="K55" s="36"/>
      <c r="L55" s="36"/>
      <c r="M55" s="36"/>
      <c r="N55" s="36"/>
    </row>
    <row r="56" spans="4:14" ht="12.75">
      <c r="D56" s="36"/>
      <c r="E56" s="36"/>
      <c r="F56" s="36"/>
      <c r="G56" s="36"/>
      <c r="H56" s="36"/>
      <c r="I56" s="36"/>
      <c r="J56" s="36"/>
      <c r="K56" s="36"/>
      <c r="L56" s="36"/>
      <c r="M56" s="36"/>
      <c r="N56" s="36"/>
    </row>
    <row r="57" spans="4:14" ht="12.75">
      <c r="D57" s="36"/>
      <c r="E57" s="36"/>
      <c r="F57" s="36"/>
      <c r="G57" s="36"/>
      <c r="H57" s="36"/>
      <c r="I57" s="36"/>
      <c r="J57" s="36"/>
      <c r="K57" s="36"/>
      <c r="L57" s="36"/>
      <c r="M57" s="36"/>
      <c r="N57" s="36"/>
    </row>
    <row r="58" spans="4:14" ht="12.75">
      <c r="D58" s="36"/>
      <c r="E58" s="36"/>
      <c r="F58" s="36"/>
      <c r="G58" s="36"/>
      <c r="H58" s="36"/>
      <c r="I58" s="36"/>
      <c r="J58" s="36"/>
      <c r="K58" s="36"/>
      <c r="L58" s="36"/>
      <c r="M58" s="36"/>
      <c r="N58" s="36"/>
    </row>
    <row r="59" spans="4:14" ht="12.75">
      <c r="D59" s="36"/>
      <c r="E59" s="36"/>
      <c r="F59" s="36"/>
      <c r="G59" s="36"/>
      <c r="H59" s="36"/>
      <c r="I59" s="36"/>
      <c r="J59" s="36"/>
      <c r="K59" s="36"/>
      <c r="L59" s="36"/>
      <c r="M59" s="36"/>
      <c r="N59" s="36"/>
    </row>
    <row r="60" spans="4:14" ht="12.75">
      <c r="D60" s="36"/>
      <c r="E60" s="36"/>
      <c r="F60" s="36"/>
      <c r="G60" s="36"/>
      <c r="H60" s="36"/>
      <c r="I60" s="36"/>
      <c r="J60" s="36"/>
      <c r="K60" s="36"/>
      <c r="L60" s="36"/>
      <c r="M60" s="36"/>
      <c r="N60" s="36"/>
    </row>
    <row r="61" spans="4:14" ht="12.75">
      <c r="D61" s="36"/>
      <c r="E61" s="36"/>
      <c r="F61" s="36"/>
      <c r="G61" s="36"/>
      <c r="H61" s="36"/>
      <c r="I61" s="36"/>
      <c r="J61" s="36"/>
      <c r="K61" s="36"/>
      <c r="L61" s="36"/>
      <c r="M61" s="36"/>
      <c r="N61" s="36"/>
    </row>
    <row r="62" spans="4:14" ht="12.75">
      <c r="D62" s="36"/>
      <c r="E62" s="36"/>
      <c r="F62" s="36"/>
      <c r="G62" s="36"/>
      <c r="H62" s="36"/>
      <c r="I62" s="36"/>
      <c r="J62" s="36"/>
      <c r="K62" s="36"/>
      <c r="L62" s="36"/>
      <c r="M62" s="36"/>
      <c r="N62" s="36"/>
    </row>
    <row r="63" spans="4:14" ht="12.75">
      <c r="D63" s="36"/>
      <c r="E63" s="36"/>
      <c r="F63" s="36"/>
      <c r="G63" s="36"/>
      <c r="H63" s="36"/>
      <c r="I63" s="36"/>
      <c r="J63" s="36"/>
      <c r="K63" s="36"/>
      <c r="L63" s="36"/>
      <c r="M63" s="36"/>
      <c r="N63" s="36"/>
    </row>
    <row r="64" spans="4:14" ht="12.75">
      <c r="D64" s="36"/>
      <c r="E64" s="36"/>
      <c r="F64" s="36"/>
      <c r="G64" s="36"/>
      <c r="H64" s="36"/>
      <c r="I64" s="36"/>
      <c r="J64" s="36"/>
      <c r="K64" s="36"/>
      <c r="L64" s="36"/>
      <c r="M64" s="36"/>
      <c r="N64" s="36"/>
    </row>
  </sheetData>
  <mergeCells count="1">
    <mergeCell ref="F5:H5"/>
  </mergeCells>
  <printOptions/>
  <pageMargins left="1.25" right="1" top="0.5" bottom="0.5"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C301"/>
  <sheetViews>
    <sheetView showGridLines="0" tabSelected="1" zoomScale="78" zoomScaleNormal="78" zoomScaleSheetLayoutView="75" workbookViewId="0" topLeftCell="A266">
      <selection activeCell="B268" sqref="B268:L271"/>
    </sheetView>
  </sheetViews>
  <sheetFormatPr defaultColWidth="9.140625" defaultRowHeight="12.75"/>
  <cols>
    <col min="1" max="1" width="5.57421875" style="45" customWidth="1"/>
    <col min="2" max="2" width="12.421875" style="45" customWidth="1"/>
    <col min="3" max="3" width="12.57421875" style="45" customWidth="1"/>
    <col min="4" max="4" width="9.140625" style="45" customWidth="1"/>
    <col min="5" max="5" width="7.57421875" style="45" customWidth="1"/>
    <col min="6" max="6" width="11.7109375" style="45" customWidth="1"/>
    <col min="7" max="7" width="8.00390625" style="45" customWidth="1"/>
    <col min="8" max="8" width="11.7109375" style="45" customWidth="1"/>
    <col min="9" max="9" width="8.28125" style="45" customWidth="1"/>
    <col min="10" max="10" width="11.8515625" style="45" customWidth="1"/>
    <col min="11" max="11" width="8.140625" style="45" customWidth="1"/>
    <col min="12" max="12" width="17.140625" style="45" customWidth="1"/>
    <col min="13" max="13" width="9.28125" style="45" customWidth="1"/>
    <col min="14" max="14" width="13.8515625" style="45" customWidth="1"/>
    <col min="15" max="16384" width="9.140625" style="45" customWidth="1"/>
  </cols>
  <sheetData>
    <row r="1" ht="15">
      <c r="A1" s="70" t="s">
        <v>16</v>
      </c>
    </row>
    <row r="2" ht="12" customHeight="1"/>
    <row r="3" spans="1:2" ht="15">
      <c r="A3" s="71" t="s">
        <v>18</v>
      </c>
      <c r="B3" s="71" t="s">
        <v>115</v>
      </c>
    </row>
    <row r="4" spans="1:2" ht="12" customHeight="1">
      <c r="A4" s="71"/>
      <c r="B4" s="71"/>
    </row>
    <row r="5" spans="1:12" ht="15" customHeight="1">
      <c r="A5" s="71"/>
      <c r="B5" s="141" t="s">
        <v>262</v>
      </c>
      <c r="C5" s="141"/>
      <c r="D5" s="141"/>
      <c r="E5" s="141"/>
      <c r="F5" s="141"/>
      <c r="G5" s="141"/>
      <c r="H5" s="141"/>
      <c r="I5" s="141"/>
      <c r="J5" s="141"/>
      <c r="K5" s="141"/>
      <c r="L5" s="141"/>
    </row>
    <row r="6" spans="1:12" ht="15" customHeight="1">
      <c r="A6" s="71"/>
      <c r="B6" s="141"/>
      <c r="C6" s="141"/>
      <c r="D6" s="141"/>
      <c r="E6" s="141"/>
      <c r="F6" s="141"/>
      <c r="G6" s="141"/>
      <c r="H6" s="141"/>
      <c r="I6" s="141"/>
      <c r="J6" s="141"/>
      <c r="K6" s="141"/>
      <c r="L6" s="141"/>
    </row>
    <row r="7" spans="1:12" ht="15">
      <c r="A7" s="71"/>
      <c r="B7" s="125"/>
      <c r="C7" s="125"/>
      <c r="D7" s="125"/>
      <c r="E7" s="125"/>
      <c r="F7" s="125"/>
      <c r="G7" s="125"/>
      <c r="H7" s="125"/>
      <c r="I7" s="125"/>
      <c r="J7" s="125"/>
      <c r="K7" s="125"/>
      <c r="L7" s="125"/>
    </row>
    <row r="8" spans="1:2" ht="12" customHeight="1">
      <c r="A8" s="71"/>
      <c r="B8" s="71"/>
    </row>
    <row r="9" spans="1:12" ht="15" customHeight="1">
      <c r="A9" s="71"/>
      <c r="B9" s="141" t="s">
        <v>206</v>
      </c>
      <c r="C9" s="141"/>
      <c r="D9" s="141"/>
      <c r="E9" s="141"/>
      <c r="F9" s="141"/>
      <c r="G9" s="141"/>
      <c r="H9" s="141"/>
      <c r="I9" s="141"/>
      <c r="J9" s="141"/>
      <c r="K9" s="141"/>
      <c r="L9" s="141"/>
    </row>
    <row r="10" spans="1:12" ht="15">
      <c r="A10" s="71"/>
      <c r="B10" s="141"/>
      <c r="C10" s="141"/>
      <c r="D10" s="141"/>
      <c r="E10" s="141"/>
      <c r="F10" s="141"/>
      <c r="G10" s="141"/>
      <c r="H10" s="141"/>
      <c r="I10" s="141"/>
      <c r="J10" s="141"/>
      <c r="K10" s="141"/>
      <c r="L10" s="141"/>
    </row>
    <row r="11" spans="1:12" ht="15">
      <c r="A11" s="71"/>
      <c r="B11" s="125"/>
      <c r="C11" s="125"/>
      <c r="D11" s="125"/>
      <c r="E11" s="125"/>
      <c r="F11" s="125"/>
      <c r="G11" s="125"/>
      <c r="H11" s="125"/>
      <c r="I11" s="125"/>
      <c r="J11" s="125"/>
      <c r="K11" s="125"/>
      <c r="L11" s="125"/>
    </row>
    <row r="12" spans="1:11" ht="12" customHeight="1">
      <c r="A12" s="71"/>
      <c r="B12" s="116"/>
      <c r="C12" s="116"/>
      <c r="D12" s="116"/>
      <c r="E12" s="116"/>
      <c r="F12" s="116"/>
      <c r="G12" s="116"/>
      <c r="H12" s="116"/>
      <c r="I12" s="116"/>
      <c r="J12" s="116"/>
      <c r="K12" s="116"/>
    </row>
    <row r="13" spans="1:12" ht="15" customHeight="1">
      <c r="A13" s="71"/>
      <c r="B13" s="143" t="s">
        <v>207</v>
      </c>
      <c r="C13" s="142"/>
      <c r="D13" s="142"/>
      <c r="E13" s="142"/>
      <c r="F13" s="142"/>
      <c r="G13" s="142"/>
      <c r="H13" s="142"/>
      <c r="I13" s="142"/>
      <c r="J13" s="142"/>
      <c r="K13" s="142"/>
      <c r="L13" s="142"/>
    </row>
    <row r="14" spans="1:12" ht="15">
      <c r="A14" s="71"/>
      <c r="B14" s="142"/>
      <c r="C14" s="142"/>
      <c r="D14" s="142"/>
      <c r="E14" s="142"/>
      <c r="F14" s="142"/>
      <c r="G14" s="142"/>
      <c r="H14" s="142"/>
      <c r="I14" s="142"/>
      <c r="J14" s="142"/>
      <c r="K14" s="142"/>
      <c r="L14" s="142"/>
    </row>
    <row r="15" spans="1:2" ht="7.5" customHeight="1">
      <c r="A15" s="71"/>
      <c r="B15" s="71"/>
    </row>
    <row r="16" spans="1:3" ht="15">
      <c r="A16" s="71"/>
      <c r="B16" s="45" t="s">
        <v>208</v>
      </c>
      <c r="C16" s="45" t="s">
        <v>209</v>
      </c>
    </row>
    <row r="17" spans="1:3" ht="15">
      <c r="A17" s="71"/>
      <c r="B17" s="45" t="s">
        <v>210</v>
      </c>
      <c r="C17" s="45" t="s">
        <v>211</v>
      </c>
    </row>
    <row r="18" spans="1:3" ht="15">
      <c r="A18" s="71"/>
      <c r="B18" s="45" t="s">
        <v>212</v>
      </c>
      <c r="C18" s="45" t="s">
        <v>213</v>
      </c>
    </row>
    <row r="19" spans="1:3" ht="15">
      <c r="A19" s="71"/>
      <c r="B19" s="45" t="s">
        <v>214</v>
      </c>
      <c r="C19" s="45" t="s">
        <v>215</v>
      </c>
    </row>
    <row r="20" spans="1:3" ht="15">
      <c r="A20" s="71"/>
      <c r="B20" s="45" t="s">
        <v>216</v>
      </c>
      <c r="C20" s="45" t="s">
        <v>217</v>
      </c>
    </row>
    <row r="21" spans="1:3" ht="15">
      <c r="A21" s="71"/>
      <c r="B21" s="45" t="s">
        <v>218</v>
      </c>
      <c r="C21" s="45" t="s">
        <v>219</v>
      </c>
    </row>
    <row r="22" ht="12" customHeight="1">
      <c r="A22" s="71"/>
    </row>
    <row r="23" spans="1:12" ht="15">
      <c r="A23" s="71"/>
      <c r="B23" s="143" t="s">
        <v>220</v>
      </c>
      <c r="C23" s="143"/>
      <c r="D23" s="143"/>
      <c r="E23" s="143"/>
      <c r="F23" s="143"/>
      <c r="G23" s="143"/>
      <c r="H23" s="143"/>
      <c r="I23" s="143"/>
      <c r="J23" s="143"/>
      <c r="K23" s="143"/>
      <c r="L23" s="143"/>
    </row>
    <row r="24" spans="1:12" ht="15">
      <c r="A24" s="71"/>
      <c r="B24" s="143"/>
      <c r="C24" s="143"/>
      <c r="D24" s="143"/>
      <c r="E24" s="143"/>
      <c r="F24" s="143"/>
      <c r="G24" s="143"/>
      <c r="H24" s="143"/>
      <c r="I24" s="143"/>
      <c r="J24" s="143"/>
      <c r="K24" s="143"/>
      <c r="L24" s="143"/>
    </row>
    <row r="25" ht="12" customHeight="1">
      <c r="A25" s="71"/>
    </row>
    <row r="26" spans="1:3" ht="15">
      <c r="A26" s="71" t="s">
        <v>19</v>
      </c>
      <c r="B26" s="71" t="s">
        <v>137</v>
      </c>
      <c r="C26" s="71"/>
    </row>
    <row r="27" ht="12" customHeight="1"/>
    <row r="28" ht="14.25">
      <c r="B28" s="45" t="s">
        <v>138</v>
      </c>
    </row>
    <row r="29" ht="12" customHeight="1"/>
    <row r="30" spans="1:2" ht="15">
      <c r="A30" s="71" t="s">
        <v>20</v>
      </c>
      <c r="B30" s="71" t="s">
        <v>32</v>
      </c>
    </row>
    <row r="31" spans="1:2" ht="12" customHeight="1">
      <c r="A31" s="71"/>
      <c r="B31" s="71"/>
    </row>
    <row r="32" spans="2:12" ht="14.25">
      <c r="B32" s="143" t="s">
        <v>221</v>
      </c>
      <c r="C32" s="142"/>
      <c r="D32" s="142"/>
      <c r="E32" s="142"/>
      <c r="F32" s="142"/>
      <c r="G32" s="142"/>
      <c r="H32" s="142"/>
      <c r="I32" s="142"/>
      <c r="J32" s="142"/>
      <c r="K32" s="142"/>
      <c r="L32" s="142"/>
    </row>
    <row r="33" spans="2:12" ht="14.25">
      <c r="B33" s="142"/>
      <c r="C33" s="142"/>
      <c r="D33" s="142"/>
      <c r="E33" s="142"/>
      <c r="F33" s="142"/>
      <c r="G33" s="142"/>
      <c r="H33" s="142"/>
      <c r="I33" s="142"/>
      <c r="J33" s="142"/>
      <c r="K33" s="142"/>
      <c r="L33" s="142"/>
    </row>
    <row r="34" ht="12" customHeight="1"/>
    <row r="35" spans="1:2" ht="15">
      <c r="A35" s="71" t="s">
        <v>21</v>
      </c>
      <c r="B35" s="71" t="s">
        <v>139</v>
      </c>
    </row>
    <row r="36" spans="1:2" ht="12" customHeight="1">
      <c r="A36" s="71"/>
      <c r="B36" s="71"/>
    </row>
    <row r="37" ht="14.25">
      <c r="B37" s="45" t="s">
        <v>140</v>
      </c>
    </row>
    <row r="38" ht="12" customHeight="1"/>
    <row r="39" spans="1:2" ht="15">
      <c r="A39" s="71" t="s">
        <v>141</v>
      </c>
      <c r="B39" s="71" t="s">
        <v>142</v>
      </c>
    </row>
    <row r="40" ht="12" customHeight="1"/>
    <row r="41" ht="14.25">
      <c r="B41" s="45" t="s">
        <v>143</v>
      </c>
    </row>
    <row r="42" ht="12" customHeight="1"/>
    <row r="43" spans="1:2" ht="15">
      <c r="A43" s="71" t="s">
        <v>24</v>
      </c>
      <c r="B43" s="71" t="s">
        <v>59</v>
      </c>
    </row>
    <row r="44" spans="1:2" ht="12" customHeight="1">
      <c r="A44" s="71"/>
      <c r="B44" s="71"/>
    </row>
    <row r="45" spans="1:12" ht="15">
      <c r="A45" s="71"/>
      <c r="B45" s="143" t="s">
        <v>287</v>
      </c>
      <c r="C45" s="142"/>
      <c r="D45" s="142"/>
      <c r="E45" s="142"/>
      <c r="F45" s="142"/>
      <c r="G45" s="142"/>
      <c r="H45" s="142"/>
      <c r="I45" s="142"/>
      <c r="J45" s="142"/>
      <c r="K45" s="142"/>
      <c r="L45" s="142"/>
    </row>
    <row r="46" spans="1:12" ht="15">
      <c r="A46" s="71"/>
      <c r="B46" s="142"/>
      <c r="C46" s="142"/>
      <c r="D46" s="142"/>
      <c r="E46" s="142"/>
      <c r="F46" s="142"/>
      <c r="G46" s="142"/>
      <c r="H46" s="142"/>
      <c r="I46" s="142"/>
      <c r="J46" s="142"/>
      <c r="K46" s="142"/>
      <c r="L46" s="142"/>
    </row>
    <row r="47" ht="11.25" customHeight="1">
      <c r="A47" s="71"/>
    </row>
    <row r="48" spans="1:11" ht="15">
      <c r="A48" s="71"/>
      <c r="B48" s="117" t="s">
        <v>222</v>
      </c>
      <c r="C48" s="117"/>
      <c r="D48" s="117"/>
      <c r="E48" s="117"/>
      <c r="F48" s="117"/>
      <c r="G48" s="117"/>
      <c r="H48" s="117"/>
      <c r="I48" s="117"/>
      <c r="J48" s="117"/>
      <c r="K48" s="117"/>
    </row>
    <row r="49" spans="1:11" ht="12.75" customHeight="1">
      <c r="A49" s="71"/>
      <c r="B49"/>
      <c r="C49"/>
      <c r="D49"/>
      <c r="E49"/>
      <c r="F49"/>
      <c r="G49"/>
      <c r="H49"/>
      <c r="I49"/>
      <c r="J49"/>
      <c r="K49"/>
    </row>
    <row r="50" spans="1:2" ht="15">
      <c r="A50" s="71" t="s">
        <v>25</v>
      </c>
      <c r="B50" s="71" t="s">
        <v>152</v>
      </c>
    </row>
    <row r="51" spans="1:2" ht="12" customHeight="1">
      <c r="A51" s="71"/>
      <c r="B51" s="71"/>
    </row>
    <row r="52" ht="14.25">
      <c r="B52" s="87" t="s">
        <v>255</v>
      </c>
    </row>
    <row r="53" ht="12" customHeight="1">
      <c r="A53" s="71"/>
    </row>
    <row r="54" spans="1:2" ht="15">
      <c r="A54" s="71" t="s">
        <v>27</v>
      </c>
      <c r="B54" s="71" t="s">
        <v>45</v>
      </c>
    </row>
    <row r="55" spans="1:2" ht="12" customHeight="1">
      <c r="A55" s="71"/>
      <c r="B55" s="71"/>
    </row>
    <row r="56" spans="2:12" ht="14.25">
      <c r="B56" s="146" t="s">
        <v>223</v>
      </c>
      <c r="C56" s="146"/>
      <c r="D56" s="146"/>
      <c r="E56" s="146"/>
      <c r="F56" s="146"/>
      <c r="G56" s="146"/>
      <c r="H56" s="146"/>
      <c r="I56" s="146"/>
      <c r="J56" s="146"/>
      <c r="K56" s="146"/>
      <c r="L56" s="142"/>
    </row>
    <row r="57" spans="2:12" ht="14.25">
      <c r="B57" s="146"/>
      <c r="C57" s="146"/>
      <c r="D57" s="146"/>
      <c r="E57" s="146"/>
      <c r="F57" s="146"/>
      <c r="G57" s="146"/>
      <c r="H57" s="146"/>
      <c r="I57" s="146"/>
      <c r="J57" s="146"/>
      <c r="K57" s="146"/>
      <c r="L57" s="142"/>
    </row>
    <row r="58" spans="2:10" ht="12" customHeight="1">
      <c r="B58" s="75"/>
      <c r="F58" s="43"/>
      <c r="G58" s="43"/>
      <c r="H58" s="43"/>
      <c r="I58" s="43"/>
      <c r="J58" s="43"/>
    </row>
    <row r="59" spans="1:2" ht="15">
      <c r="A59" s="71"/>
      <c r="B59" s="45" t="s">
        <v>168</v>
      </c>
    </row>
    <row r="60" spans="1:10" ht="15">
      <c r="A60" s="71"/>
      <c r="F60" s="44"/>
      <c r="G60" s="44"/>
      <c r="H60" s="44" t="s">
        <v>62</v>
      </c>
      <c r="I60" s="44"/>
      <c r="J60" s="44" t="s">
        <v>48</v>
      </c>
    </row>
    <row r="61" spans="1:10" ht="15">
      <c r="A61" s="71"/>
      <c r="F61" s="44" t="s">
        <v>47</v>
      </c>
      <c r="G61" s="44"/>
      <c r="H61" s="44" t="s">
        <v>63</v>
      </c>
      <c r="I61" s="44"/>
      <c r="J61" s="44" t="s">
        <v>49</v>
      </c>
    </row>
    <row r="62" spans="1:10" ht="15">
      <c r="A62" s="71"/>
      <c r="F62" s="44" t="s">
        <v>94</v>
      </c>
      <c r="H62" s="44" t="s">
        <v>94</v>
      </c>
      <c r="J62" s="44" t="s">
        <v>94</v>
      </c>
    </row>
    <row r="63" spans="1:10" ht="15">
      <c r="A63" s="71"/>
      <c r="B63" s="71" t="s">
        <v>116</v>
      </c>
      <c r="F63" s="44"/>
      <c r="H63" s="44"/>
      <c r="J63" s="44"/>
    </row>
    <row r="64" spans="1:10" ht="15">
      <c r="A64" s="71"/>
      <c r="B64" s="93">
        <v>38717</v>
      </c>
      <c r="F64" s="44"/>
      <c r="H64" s="44"/>
      <c r="J64" s="44"/>
    </row>
    <row r="65" spans="1:10" ht="15">
      <c r="A65" s="71"/>
      <c r="B65" s="45" t="s">
        <v>50</v>
      </c>
      <c r="E65" s="44"/>
      <c r="F65" s="40">
        <f>+PL!C14</f>
        <v>5130</v>
      </c>
      <c r="G65" s="40"/>
      <c r="H65" s="40">
        <f>+PL!C26</f>
        <v>-11766</v>
      </c>
      <c r="I65" s="40"/>
      <c r="J65" s="40">
        <v>45516</v>
      </c>
    </row>
    <row r="66" spans="1:10" ht="15">
      <c r="A66" s="71"/>
      <c r="B66" s="45" t="s">
        <v>71</v>
      </c>
      <c r="E66" s="44"/>
      <c r="F66" s="40">
        <v>0</v>
      </c>
      <c r="G66" s="40"/>
      <c r="H66" s="40">
        <v>0</v>
      </c>
      <c r="I66" s="40"/>
      <c r="J66" s="40">
        <v>0</v>
      </c>
    </row>
    <row r="67" spans="1:10" ht="15.75" thickBot="1">
      <c r="A67" s="71"/>
      <c r="E67" s="44"/>
      <c r="F67" s="94">
        <f>SUM(F65:F66)</f>
        <v>5130</v>
      </c>
      <c r="G67" s="94"/>
      <c r="H67" s="94">
        <f>SUM(H65:H66)</f>
        <v>-11766</v>
      </c>
      <c r="I67" s="94">
        <f>SUM(I65:I66)</f>
        <v>0</v>
      </c>
      <c r="J67" s="94">
        <f>SUM(J65:J66)</f>
        <v>45516</v>
      </c>
    </row>
    <row r="68" spans="1:10" ht="12.75" customHeight="1" thickTop="1">
      <c r="A68" s="71"/>
      <c r="E68" s="44"/>
      <c r="F68" s="43"/>
      <c r="G68" s="43"/>
      <c r="H68" s="43"/>
      <c r="I68" s="43"/>
      <c r="J68" s="43"/>
    </row>
    <row r="69" spans="1:10" ht="15">
      <c r="A69" s="71"/>
      <c r="B69" s="71" t="s">
        <v>116</v>
      </c>
      <c r="C69" s="71"/>
      <c r="E69" s="44"/>
      <c r="F69" s="43"/>
      <c r="G69" s="43"/>
      <c r="H69" s="43"/>
      <c r="I69" s="43"/>
      <c r="J69" s="43"/>
    </row>
    <row r="70" spans="1:10" ht="15">
      <c r="A70" s="71"/>
      <c r="B70" s="93">
        <v>38352</v>
      </c>
      <c r="C70" s="71"/>
      <c r="E70" s="44"/>
      <c r="F70" s="43"/>
      <c r="G70" s="43"/>
      <c r="H70" s="43"/>
      <c r="I70" s="43"/>
      <c r="J70" s="43"/>
    </row>
    <row r="71" spans="1:10" ht="15">
      <c r="A71" s="71"/>
      <c r="B71" s="45" t="s">
        <v>50</v>
      </c>
      <c r="E71" s="44"/>
      <c r="F71" s="43">
        <v>7313</v>
      </c>
      <c r="G71" s="43"/>
      <c r="H71" s="43">
        <f>+PL!E26</f>
        <v>-20220</v>
      </c>
      <c r="I71" s="43"/>
      <c r="J71" s="43">
        <v>60263</v>
      </c>
    </row>
    <row r="72" spans="1:10" ht="15">
      <c r="A72" s="71"/>
      <c r="B72" s="45" t="s">
        <v>71</v>
      </c>
      <c r="E72" s="44"/>
      <c r="F72" s="43">
        <v>0</v>
      </c>
      <c r="G72" s="43"/>
      <c r="H72" s="43">
        <v>0</v>
      </c>
      <c r="I72" s="43"/>
      <c r="J72" s="43">
        <v>0</v>
      </c>
    </row>
    <row r="73" spans="6:10" ht="15" thickBot="1">
      <c r="F73" s="81">
        <f>SUM(F71:F72)</f>
        <v>7313</v>
      </c>
      <c r="G73" s="81"/>
      <c r="H73" s="81">
        <f>SUM(H71:H72)</f>
        <v>-20220</v>
      </c>
      <c r="I73" s="81"/>
      <c r="J73" s="81">
        <f>SUM(J71:J72)</f>
        <v>60263</v>
      </c>
    </row>
    <row r="74" spans="6:10" ht="15" thickTop="1">
      <c r="F74" s="43"/>
      <c r="G74" s="43"/>
      <c r="H74" s="43"/>
      <c r="I74" s="43"/>
      <c r="J74" s="43"/>
    </row>
    <row r="75" spans="6:10" ht="14.25">
      <c r="F75" s="44"/>
      <c r="G75" s="44"/>
      <c r="H75" s="44" t="s">
        <v>62</v>
      </c>
      <c r="I75" s="44"/>
      <c r="J75" s="44" t="s">
        <v>48</v>
      </c>
    </row>
    <row r="76" spans="6:10" ht="14.25">
      <c r="F76" s="44" t="s">
        <v>47</v>
      </c>
      <c r="G76" s="44"/>
      <c r="H76" s="44" t="s">
        <v>63</v>
      </c>
      <c r="I76" s="44"/>
      <c r="J76" s="44" t="s">
        <v>49</v>
      </c>
    </row>
    <row r="77" spans="6:10" ht="14.25">
      <c r="F77" s="44" t="s">
        <v>94</v>
      </c>
      <c r="H77" s="44" t="s">
        <v>94</v>
      </c>
      <c r="J77" s="44" t="s">
        <v>94</v>
      </c>
    </row>
    <row r="78" spans="2:10" ht="15">
      <c r="B78" s="71" t="s">
        <v>288</v>
      </c>
      <c r="F78" s="43"/>
      <c r="G78" s="43"/>
      <c r="H78" s="43"/>
      <c r="I78" s="43"/>
      <c r="J78" s="43"/>
    </row>
    <row r="79" spans="2:10" ht="15">
      <c r="B79" s="93">
        <v>38717</v>
      </c>
      <c r="F79" s="43"/>
      <c r="G79" s="43"/>
      <c r="H79" s="43"/>
      <c r="I79" s="43"/>
      <c r="J79" s="43"/>
    </row>
    <row r="80" spans="2:10" ht="14.25">
      <c r="B80" s="45" t="s">
        <v>50</v>
      </c>
      <c r="F80" s="43">
        <f>+PL!G14</f>
        <v>21499</v>
      </c>
      <c r="G80" s="43"/>
      <c r="H80" s="43">
        <f>+PL!G26</f>
        <v>-16555</v>
      </c>
      <c r="I80" s="43"/>
      <c r="J80" s="43">
        <f>+J65</f>
        <v>45516</v>
      </c>
    </row>
    <row r="81" spans="2:10" ht="14.25">
      <c r="B81" s="45" t="s">
        <v>71</v>
      </c>
      <c r="F81" s="43"/>
      <c r="G81" s="43"/>
      <c r="H81" s="43"/>
      <c r="I81" s="43"/>
      <c r="J81" s="43">
        <v>0</v>
      </c>
    </row>
    <row r="82" spans="6:10" ht="15" thickBot="1">
      <c r="F82" s="81">
        <f>SUM(F80:F81)</f>
        <v>21499</v>
      </c>
      <c r="G82" s="81"/>
      <c r="H82" s="81">
        <f>SUM(H80:H81)</f>
        <v>-16555</v>
      </c>
      <c r="I82" s="81"/>
      <c r="J82" s="81">
        <f>SUM(J80:J81)</f>
        <v>45516</v>
      </c>
    </row>
    <row r="83" spans="6:10" ht="15" thickTop="1">
      <c r="F83" s="43"/>
      <c r="G83" s="43"/>
      <c r="H83" s="43"/>
      <c r="I83" s="43"/>
      <c r="J83" s="43"/>
    </row>
    <row r="84" spans="2:10" ht="15">
      <c r="B84" s="71" t="s">
        <v>288</v>
      </c>
      <c r="F84" s="43"/>
      <c r="G84" s="43"/>
      <c r="H84" s="43"/>
      <c r="I84" s="43"/>
      <c r="J84" s="43"/>
    </row>
    <row r="85" spans="2:10" ht="15">
      <c r="B85" s="93">
        <v>38352</v>
      </c>
      <c r="G85" s="43"/>
      <c r="H85" s="43"/>
      <c r="I85" s="43"/>
      <c r="J85" s="43"/>
    </row>
    <row r="86" spans="2:10" ht="14.25">
      <c r="B86" s="45" t="s">
        <v>50</v>
      </c>
      <c r="F86" s="43">
        <f>+PL!I14</f>
        <v>95692</v>
      </c>
      <c r="G86" s="43"/>
      <c r="H86" s="43">
        <f>+PL!I26</f>
        <v>-28887</v>
      </c>
      <c r="I86" s="43"/>
      <c r="J86" s="43">
        <f>+J71</f>
        <v>60263</v>
      </c>
    </row>
    <row r="87" spans="2:10" ht="14.25">
      <c r="B87" s="45" t="s">
        <v>71</v>
      </c>
      <c r="F87" s="43"/>
      <c r="G87" s="43"/>
      <c r="H87" s="43"/>
      <c r="I87" s="43"/>
      <c r="J87" s="43">
        <v>0</v>
      </c>
    </row>
    <row r="88" spans="6:10" ht="15" thickBot="1">
      <c r="F88" s="81">
        <f>SUM(F86:F87)</f>
        <v>95692</v>
      </c>
      <c r="G88" s="81"/>
      <c r="H88" s="81">
        <f>SUM(H86:H87)</f>
        <v>-28887</v>
      </c>
      <c r="I88" s="81"/>
      <c r="J88" s="81">
        <f>SUM(J86:J87)</f>
        <v>60263</v>
      </c>
    </row>
    <row r="89" spans="6:10" ht="12" customHeight="1" thickTop="1">
      <c r="F89" s="40"/>
      <c r="G89" s="40"/>
      <c r="H89" s="40"/>
      <c r="I89" s="40"/>
      <c r="J89" s="40"/>
    </row>
    <row r="90" spans="1:2" ht="15">
      <c r="A90" s="71" t="s">
        <v>30</v>
      </c>
      <c r="B90" s="71" t="s">
        <v>135</v>
      </c>
    </row>
    <row r="91" ht="11.25" customHeight="1"/>
    <row r="92" spans="2:12" ht="14.25">
      <c r="B92" s="143" t="s">
        <v>224</v>
      </c>
      <c r="C92" s="143"/>
      <c r="D92" s="143"/>
      <c r="E92" s="143"/>
      <c r="F92" s="143"/>
      <c r="G92" s="143"/>
      <c r="H92" s="143"/>
      <c r="I92" s="143"/>
      <c r="J92" s="143"/>
      <c r="K92" s="143"/>
      <c r="L92" s="143"/>
    </row>
    <row r="93" spans="2:12" ht="14.25">
      <c r="B93" s="143"/>
      <c r="C93" s="143"/>
      <c r="D93" s="143"/>
      <c r="E93" s="143"/>
      <c r="F93" s="143"/>
      <c r="G93" s="143"/>
      <c r="H93" s="143"/>
      <c r="I93" s="143"/>
      <c r="J93" s="143"/>
      <c r="K93" s="143"/>
      <c r="L93" s="143"/>
    </row>
    <row r="94" spans="6:10" ht="12" customHeight="1">
      <c r="F94" s="43"/>
      <c r="G94" s="43"/>
      <c r="H94" s="43"/>
      <c r="I94" s="43"/>
      <c r="J94" s="43"/>
    </row>
    <row r="95" spans="1:2" ht="15">
      <c r="A95" s="71" t="s">
        <v>31</v>
      </c>
      <c r="B95" s="71" t="s">
        <v>92</v>
      </c>
    </row>
    <row r="96" spans="1:2" ht="12" customHeight="1">
      <c r="A96" s="71"/>
      <c r="B96" s="71"/>
    </row>
    <row r="97" spans="2:12" ht="14.25">
      <c r="B97" s="141" t="s">
        <v>225</v>
      </c>
      <c r="C97" s="141"/>
      <c r="D97" s="141"/>
      <c r="E97" s="141"/>
      <c r="F97" s="141"/>
      <c r="G97" s="141"/>
      <c r="H97" s="141"/>
      <c r="I97" s="141"/>
      <c r="J97" s="141"/>
      <c r="K97" s="141"/>
      <c r="L97" s="142"/>
    </row>
    <row r="98" spans="2:12" ht="14.25">
      <c r="B98" s="141"/>
      <c r="C98" s="141"/>
      <c r="D98" s="141"/>
      <c r="E98" s="141"/>
      <c r="F98" s="141"/>
      <c r="G98" s="141"/>
      <c r="H98" s="141"/>
      <c r="I98" s="141"/>
      <c r="J98" s="141"/>
      <c r="K98" s="141"/>
      <c r="L98" s="142"/>
    </row>
    <row r="99" spans="2:12" ht="12" customHeight="1">
      <c r="B99"/>
      <c r="C99"/>
      <c r="D99"/>
      <c r="E99"/>
      <c r="F99"/>
      <c r="G99"/>
      <c r="H99"/>
      <c r="I99"/>
      <c r="J99"/>
      <c r="K99"/>
      <c r="L99"/>
    </row>
    <row r="100" spans="1:2" ht="15">
      <c r="A100" s="71" t="s">
        <v>33</v>
      </c>
      <c r="B100" s="71" t="s">
        <v>28</v>
      </c>
    </row>
    <row r="101" spans="1:2" ht="12" customHeight="1">
      <c r="A101" s="71"/>
      <c r="B101" s="71"/>
    </row>
    <row r="102" ht="14.25">
      <c r="B102" s="45" t="s">
        <v>177</v>
      </c>
    </row>
    <row r="103" ht="12" customHeight="1"/>
    <row r="104" ht="12" customHeight="1"/>
    <row r="105" ht="12" customHeight="1"/>
    <row r="106" ht="12" customHeight="1"/>
    <row r="107" spans="1:6" ht="15">
      <c r="A107" s="71" t="s">
        <v>34</v>
      </c>
      <c r="B107" s="71" t="s">
        <v>73</v>
      </c>
      <c r="F107" s="79" t="s">
        <v>91</v>
      </c>
    </row>
    <row r="108" spans="1:10" ht="15">
      <c r="A108" s="71"/>
      <c r="B108" s="71"/>
      <c r="G108" s="71"/>
      <c r="H108" s="91">
        <v>38717</v>
      </c>
      <c r="I108" s="92"/>
      <c r="J108" s="91">
        <v>38352</v>
      </c>
    </row>
    <row r="109" spans="1:10" ht="15">
      <c r="A109" s="71"/>
      <c r="B109" s="71"/>
      <c r="G109" s="71"/>
      <c r="H109" s="72" t="s">
        <v>6</v>
      </c>
      <c r="J109" s="72" t="s">
        <v>6</v>
      </c>
    </row>
    <row r="110" spans="1:2" ht="15">
      <c r="A110" s="71"/>
      <c r="B110" s="45" t="s">
        <v>153</v>
      </c>
    </row>
    <row r="111" spans="1:10" ht="15">
      <c r="A111" s="71"/>
      <c r="B111" s="45" t="s">
        <v>154</v>
      </c>
      <c r="H111" s="42">
        <v>79000</v>
      </c>
      <c r="J111" s="40">
        <v>79000</v>
      </c>
    </row>
    <row r="112" ht="12" customHeight="1">
      <c r="A112" s="71"/>
    </row>
    <row r="113" spans="1:2" ht="15">
      <c r="A113" s="71" t="s">
        <v>40</v>
      </c>
      <c r="B113" s="71" t="s">
        <v>53</v>
      </c>
    </row>
    <row r="114" ht="12" customHeight="1">
      <c r="A114" s="71"/>
    </row>
    <row r="115" spans="1:12" ht="15">
      <c r="A115" s="71"/>
      <c r="B115" s="143" t="s">
        <v>301</v>
      </c>
      <c r="C115" s="142"/>
      <c r="D115" s="142"/>
      <c r="E115" s="142"/>
      <c r="F115" s="142"/>
      <c r="G115" s="142"/>
      <c r="H115" s="142"/>
      <c r="I115" s="142"/>
      <c r="J115" s="142"/>
      <c r="K115" s="142"/>
      <c r="L115" s="142"/>
    </row>
    <row r="116" spans="1:12" ht="15">
      <c r="A116" s="71"/>
      <c r="B116" s="142"/>
      <c r="C116" s="142"/>
      <c r="D116" s="142"/>
      <c r="E116" s="142"/>
      <c r="F116" s="142"/>
      <c r="G116" s="142"/>
      <c r="H116" s="142"/>
      <c r="I116" s="142"/>
      <c r="J116" s="142"/>
      <c r="K116" s="142"/>
      <c r="L116" s="142"/>
    </row>
    <row r="117" spans="1:12" ht="15">
      <c r="A117" s="71"/>
      <c r="B117" s="142"/>
      <c r="C117" s="142"/>
      <c r="D117" s="142"/>
      <c r="E117" s="142"/>
      <c r="F117" s="142"/>
      <c r="G117" s="142"/>
      <c r="H117" s="142"/>
      <c r="I117" s="142"/>
      <c r="J117" s="142"/>
      <c r="K117" s="142"/>
      <c r="L117" s="142"/>
    </row>
    <row r="118" spans="1:11" ht="12" customHeight="1">
      <c r="A118" s="71"/>
      <c r="B118" s="116"/>
      <c r="C118" s="116"/>
      <c r="D118" s="116"/>
      <c r="E118" s="116"/>
      <c r="F118" s="116"/>
      <c r="G118" s="116"/>
      <c r="H118" s="116"/>
      <c r="I118" s="116"/>
      <c r="J118" s="116"/>
      <c r="K118" s="116"/>
    </row>
    <row r="119" spans="1:2" ht="15">
      <c r="A119" s="71" t="s">
        <v>41</v>
      </c>
      <c r="B119" s="71" t="s">
        <v>151</v>
      </c>
    </row>
    <row r="120" spans="2:12" ht="15">
      <c r="B120" s="71"/>
      <c r="G120" s="71"/>
      <c r="H120" s="72" t="s">
        <v>289</v>
      </c>
      <c r="I120" s="98"/>
      <c r="J120" s="72" t="s">
        <v>272</v>
      </c>
      <c r="K120" s="98"/>
      <c r="L120" s="97"/>
    </row>
    <row r="121" spans="1:12" ht="15">
      <c r="A121" s="71"/>
      <c r="G121" s="71"/>
      <c r="H121" s="72" t="s">
        <v>72</v>
      </c>
      <c r="I121" s="98"/>
      <c r="J121" s="72" t="s">
        <v>72</v>
      </c>
      <c r="K121" s="98"/>
      <c r="L121" s="97"/>
    </row>
    <row r="122" spans="1:12" ht="15">
      <c r="A122" s="71"/>
      <c r="G122" s="71"/>
      <c r="H122" s="91">
        <v>38717</v>
      </c>
      <c r="I122" s="98"/>
      <c r="J122" s="91">
        <v>38625</v>
      </c>
      <c r="K122" s="98"/>
      <c r="L122" s="99"/>
    </row>
    <row r="123" spans="1:12" ht="15">
      <c r="A123" s="71"/>
      <c r="G123" s="71"/>
      <c r="H123" s="72" t="s">
        <v>6</v>
      </c>
      <c r="I123" s="98"/>
      <c r="J123" s="72" t="s">
        <v>6</v>
      </c>
      <c r="K123" s="98"/>
      <c r="L123" s="97"/>
    </row>
    <row r="124" spans="1:12" ht="15">
      <c r="A124" s="71"/>
      <c r="B124" s="45" t="s">
        <v>256</v>
      </c>
      <c r="H124" s="114">
        <f>+PL!C26</f>
        <v>-11766</v>
      </c>
      <c r="J124" s="40">
        <v>-1147</v>
      </c>
      <c r="L124" s="40"/>
    </row>
    <row r="125" spans="1:8" ht="15">
      <c r="A125" s="71"/>
      <c r="B125" s="45" t="s">
        <v>74</v>
      </c>
      <c r="F125" s="41"/>
      <c r="H125" s="41"/>
    </row>
    <row r="126" spans="1:8" ht="9" customHeight="1">
      <c r="A126" s="71"/>
      <c r="F126" s="41"/>
      <c r="H126" s="40"/>
    </row>
    <row r="127" spans="1:12" ht="15">
      <c r="A127" s="71"/>
      <c r="B127" s="125" t="s">
        <v>294</v>
      </c>
      <c r="C127"/>
      <c r="D127"/>
      <c r="E127"/>
      <c r="F127"/>
      <c r="G127"/>
      <c r="H127"/>
      <c r="I127"/>
      <c r="J127"/>
      <c r="K127"/>
      <c r="L127"/>
    </row>
    <row r="128" spans="1:12" ht="15">
      <c r="A128" s="71"/>
      <c r="B128" s="139" t="s">
        <v>302</v>
      </c>
      <c r="C128"/>
      <c r="D128"/>
      <c r="E128"/>
      <c r="F128"/>
      <c r="G128"/>
      <c r="H128"/>
      <c r="I128"/>
      <c r="J128"/>
      <c r="K128"/>
      <c r="L128"/>
    </row>
    <row r="129" spans="1:12" ht="15">
      <c r="A129" s="71"/>
      <c r="B129" s="139" t="s">
        <v>295</v>
      </c>
      <c r="C129"/>
      <c r="D129"/>
      <c r="E129"/>
      <c r="F129"/>
      <c r="G129"/>
      <c r="H129"/>
      <c r="I129"/>
      <c r="J129"/>
      <c r="K129"/>
      <c r="L129"/>
    </row>
    <row r="130" spans="1:12" ht="15">
      <c r="A130" s="71"/>
      <c r="B130" s="139" t="s">
        <v>296</v>
      </c>
      <c r="C130"/>
      <c r="D130"/>
      <c r="E130"/>
      <c r="F130"/>
      <c r="G130"/>
      <c r="H130"/>
      <c r="I130"/>
      <c r="J130"/>
      <c r="K130"/>
      <c r="L130"/>
    </row>
    <row r="131" spans="1:2" ht="12.75" customHeight="1">
      <c r="A131" s="71"/>
      <c r="B131" s="76"/>
    </row>
    <row r="132" spans="1:2" ht="15">
      <c r="A132" s="71" t="s">
        <v>43</v>
      </c>
      <c r="B132" s="71" t="s">
        <v>22</v>
      </c>
    </row>
    <row r="133" spans="1:13" ht="15">
      <c r="A133" s="71"/>
      <c r="B133" s="71"/>
      <c r="F133" s="147" t="s">
        <v>134</v>
      </c>
      <c r="G133" s="147"/>
      <c r="H133" s="147"/>
      <c r="I133" s="72"/>
      <c r="J133" s="147" t="s">
        <v>133</v>
      </c>
      <c r="K133" s="147"/>
      <c r="L133" s="147"/>
      <c r="M133" s="147"/>
    </row>
    <row r="134" spans="1:12" ht="15">
      <c r="A134" s="71"/>
      <c r="B134" s="71"/>
      <c r="F134" s="72" t="s">
        <v>1</v>
      </c>
      <c r="G134" s="72"/>
      <c r="H134" s="72" t="s">
        <v>2</v>
      </c>
      <c r="I134" s="72"/>
      <c r="J134" s="72" t="s">
        <v>1</v>
      </c>
      <c r="K134" s="72"/>
      <c r="L134" s="72" t="s">
        <v>2</v>
      </c>
    </row>
    <row r="135" spans="1:12" ht="15">
      <c r="A135" s="71"/>
      <c r="B135" s="71"/>
      <c r="F135" s="72" t="s">
        <v>3</v>
      </c>
      <c r="G135" s="72"/>
      <c r="H135" s="72" t="s">
        <v>4</v>
      </c>
      <c r="I135" s="72"/>
      <c r="J135" s="72" t="s">
        <v>3</v>
      </c>
      <c r="K135" s="72"/>
      <c r="L135" s="72" t="s">
        <v>4</v>
      </c>
    </row>
    <row r="136" spans="1:12" ht="15">
      <c r="A136" s="71"/>
      <c r="B136" s="71"/>
      <c r="F136" s="72" t="s">
        <v>5</v>
      </c>
      <c r="G136" s="72"/>
      <c r="H136" s="72" t="s">
        <v>5</v>
      </c>
      <c r="I136" s="72"/>
      <c r="J136" s="72" t="s">
        <v>5</v>
      </c>
      <c r="K136" s="72"/>
      <c r="L136" s="72" t="s">
        <v>5</v>
      </c>
    </row>
    <row r="137" spans="1:12" ht="15">
      <c r="A137" s="71"/>
      <c r="B137" s="71"/>
      <c r="F137" s="91">
        <v>38717</v>
      </c>
      <c r="G137" s="91"/>
      <c r="H137" s="91">
        <v>38352</v>
      </c>
      <c r="I137" s="91"/>
      <c r="J137" s="91">
        <f>F137</f>
        <v>38717</v>
      </c>
      <c r="K137" s="91"/>
      <c r="L137" s="91">
        <f>H137</f>
        <v>38352</v>
      </c>
    </row>
    <row r="138" spans="6:12" ht="15">
      <c r="F138" s="72" t="s">
        <v>6</v>
      </c>
      <c r="G138" s="72"/>
      <c r="H138" s="72" t="s">
        <v>6</v>
      </c>
      <c r="I138" s="72"/>
      <c r="J138" s="72" t="s">
        <v>6</v>
      </c>
      <c r="K138" s="72"/>
      <c r="L138" s="72" t="s">
        <v>6</v>
      </c>
    </row>
    <row r="139" spans="2:12" ht="15">
      <c r="B139" s="45" t="s">
        <v>23</v>
      </c>
      <c r="F139" s="95"/>
      <c r="H139" s="95"/>
      <c r="L139" s="72" t="s">
        <v>91</v>
      </c>
    </row>
    <row r="140" spans="6:12" ht="8.25" customHeight="1">
      <c r="F140" s="44"/>
      <c r="H140" s="44"/>
      <c r="L140" s="40"/>
    </row>
    <row r="141" spans="2:10" ht="14.25">
      <c r="B141" s="45" t="s">
        <v>78</v>
      </c>
      <c r="F141" s="44"/>
      <c r="H141" s="44"/>
      <c r="J141" s="75"/>
    </row>
    <row r="142" spans="2:12" ht="14.25">
      <c r="B142" s="76" t="s">
        <v>79</v>
      </c>
      <c r="F142" s="41">
        <v>0</v>
      </c>
      <c r="G142" s="75"/>
      <c r="H142" s="43">
        <v>0</v>
      </c>
      <c r="K142" s="40"/>
      <c r="L142" s="40"/>
    </row>
    <row r="143" spans="2:12" ht="14.25">
      <c r="B143" s="76" t="s">
        <v>80</v>
      </c>
      <c r="F143" s="43">
        <v>0</v>
      </c>
      <c r="G143" s="75"/>
      <c r="H143" s="42">
        <v>0</v>
      </c>
      <c r="J143" s="43"/>
      <c r="K143" s="40"/>
      <c r="L143" s="40">
        <f>H143</f>
        <v>0</v>
      </c>
    </row>
    <row r="144" spans="2:12" ht="8.25" customHeight="1">
      <c r="B144" s="76"/>
      <c r="F144" s="43"/>
      <c r="G144" s="75"/>
      <c r="H144" s="42"/>
      <c r="J144" s="43"/>
      <c r="K144" s="40"/>
      <c r="L144" s="42"/>
    </row>
    <row r="145" spans="2:12" ht="14.25">
      <c r="B145" s="45" t="s">
        <v>81</v>
      </c>
      <c r="F145" s="43"/>
      <c r="G145" s="75"/>
      <c r="H145" s="42"/>
      <c r="J145" s="43"/>
      <c r="K145" s="40"/>
      <c r="L145" s="42"/>
    </row>
    <row r="146" spans="2:12" ht="14.25">
      <c r="B146" s="76" t="s">
        <v>79</v>
      </c>
      <c r="F146" s="43"/>
      <c r="G146" s="75"/>
      <c r="H146" s="42"/>
      <c r="J146" s="43"/>
      <c r="K146" s="40"/>
      <c r="L146" s="42"/>
    </row>
    <row r="147" spans="2:12" ht="14.25">
      <c r="B147" s="45" t="s">
        <v>82</v>
      </c>
      <c r="F147" s="43">
        <v>0</v>
      </c>
      <c r="G147" s="75"/>
      <c r="H147" s="42">
        <v>0</v>
      </c>
      <c r="J147" s="43">
        <f>F147</f>
        <v>0</v>
      </c>
      <c r="K147" s="40"/>
      <c r="L147" s="40">
        <f>H147</f>
        <v>0</v>
      </c>
    </row>
    <row r="148" spans="2:12" ht="14.25">
      <c r="B148" s="45" t="s">
        <v>84</v>
      </c>
      <c r="F148" s="43">
        <v>0</v>
      </c>
      <c r="G148" s="75"/>
      <c r="H148" s="42">
        <v>0</v>
      </c>
      <c r="J148" s="43">
        <f>F148</f>
        <v>0</v>
      </c>
      <c r="K148" s="40"/>
      <c r="L148" s="40">
        <f>H148</f>
        <v>0</v>
      </c>
    </row>
    <row r="149" spans="2:12" ht="14.25">
      <c r="B149" s="76" t="s">
        <v>83</v>
      </c>
      <c r="F149" s="43">
        <v>-477</v>
      </c>
      <c r="G149" s="75"/>
      <c r="H149" s="42">
        <v>-234</v>
      </c>
      <c r="J149" s="43">
        <v>-478</v>
      </c>
      <c r="K149" s="40"/>
      <c r="L149" s="40">
        <v>-125</v>
      </c>
    </row>
    <row r="150" spans="2:12" ht="9" customHeight="1">
      <c r="B150" s="76"/>
      <c r="F150" s="43"/>
      <c r="G150" s="75"/>
      <c r="H150" s="42"/>
      <c r="J150" s="43"/>
      <c r="L150" s="42"/>
    </row>
    <row r="151" spans="2:12" ht="14.25">
      <c r="B151" s="45" t="s">
        <v>70</v>
      </c>
      <c r="F151" s="43"/>
      <c r="G151" s="75"/>
      <c r="H151" s="40"/>
      <c r="J151" s="43"/>
      <c r="L151" s="40"/>
    </row>
    <row r="152" spans="2:12" ht="14.25">
      <c r="B152" s="76" t="s">
        <v>79</v>
      </c>
      <c r="F152" s="43">
        <v>0</v>
      </c>
      <c r="G152" s="75"/>
      <c r="H152" s="40">
        <v>0</v>
      </c>
      <c r="J152" s="43">
        <f>F152</f>
        <v>0</v>
      </c>
      <c r="K152" s="40"/>
      <c r="L152" s="40">
        <f>H152</f>
        <v>0</v>
      </c>
    </row>
    <row r="153" spans="2:12" ht="14.25">
      <c r="B153" s="76" t="s">
        <v>83</v>
      </c>
      <c r="F153" s="43">
        <v>0</v>
      </c>
      <c r="G153" s="75"/>
      <c r="H153" s="40">
        <v>0</v>
      </c>
      <c r="J153" s="43">
        <f>F153</f>
        <v>0</v>
      </c>
      <c r="K153" s="40"/>
      <c r="L153" s="40">
        <f>H153</f>
        <v>0</v>
      </c>
    </row>
    <row r="154" spans="6:12" ht="9" customHeight="1">
      <c r="F154" s="43"/>
      <c r="G154" s="75"/>
      <c r="H154" s="40"/>
      <c r="J154" s="43"/>
      <c r="K154" s="40"/>
      <c r="L154" s="40"/>
    </row>
    <row r="155" spans="6:12" ht="15" thickBot="1">
      <c r="F155" s="94">
        <f>SUM(F140:F154)</f>
        <v>-477</v>
      </c>
      <c r="G155" s="75"/>
      <c r="H155" s="94">
        <f>SUM(H140:H154)</f>
        <v>-234</v>
      </c>
      <c r="J155" s="94">
        <f>SUM(J140:J154)</f>
        <v>-478</v>
      </c>
      <c r="K155" s="40"/>
      <c r="L155" s="94">
        <f>SUM(L140:L154)</f>
        <v>-125</v>
      </c>
    </row>
    <row r="156" spans="6:12" ht="8.25" customHeight="1" thickTop="1">
      <c r="F156" s="43"/>
      <c r="G156" s="75"/>
      <c r="H156" s="40"/>
      <c r="J156" s="40"/>
      <c r="K156" s="40"/>
      <c r="L156" s="40"/>
    </row>
    <row r="157" spans="2:12" ht="14.25">
      <c r="B157" s="141" t="s">
        <v>226</v>
      </c>
      <c r="C157" s="141"/>
      <c r="D157" s="141"/>
      <c r="E157" s="141"/>
      <c r="F157" s="141"/>
      <c r="G157" s="141"/>
      <c r="H157" s="141"/>
      <c r="I157" s="141"/>
      <c r="J157" s="141"/>
      <c r="K157" s="141"/>
      <c r="L157" s="142"/>
    </row>
    <row r="158" spans="2:12" ht="14.25">
      <c r="B158" s="141"/>
      <c r="C158" s="141"/>
      <c r="D158" s="141"/>
      <c r="E158" s="141"/>
      <c r="F158" s="141"/>
      <c r="G158" s="141"/>
      <c r="H158" s="141"/>
      <c r="I158" s="141"/>
      <c r="J158" s="141"/>
      <c r="K158" s="141"/>
      <c r="L158" s="142"/>
    </row>
    <row r="159" spans="6:12" ht="12" customHeight="1">
      <c r="F159" s="40"/>
      <c r="H159" s="40"/>
      <c r="J159" s="40"/>
      <c r="K159" s="40"/>
      <c r="L159" s="40"/>
    </row>
    <row r="160" spans="1:2" ht="15">
      <c r="A160" s="71" t="s">
        <v>46</v>
      </c>
      <c r="B160" s="71" t="s">
        <v>257</v>
      </c>
    </row>
    <row r="161" spans="1:2" ht="12" customHeight="1">
      <c r="A161" s="71"/>
      <c r="B161" s="71"/>
    </row>
    <row r="162" spans="1:2" ht="15">
      <c r="A162" s="71"/>
      <c r="B162" s="45" t="s">
        <v>290</v>
      </c>
    </row>
    <row r="163" ht="14.25">
      <c r="B163" s="45" t="s">
        <v>91</v>
      </c>
    </row>
    <row r="164" spans="1:2" ht="15">
      <c r="A164" s="71" t="s">
        <v>51</v>
      </c>
      <c r="B164" s="71" t="s">
        <v>26</v>
      </c>
    </row>
    <row r="165" spans="1:2" ht="12" customHeight="1">
      <c r="A165" s="71"/>
      <c r="B165" s="71"/>
    </row>
    <row r="166" ht="14.25">
      <c r="B166" s="45" t="s">
        <v>291</v>
      </c>
    </row>
    <row r="167" ht="12" customHeight="1"/>
    <row r="168" spans="1:2" ht="15">
      <c r="A168" s="71" t="s">
        <v>52</v>
      </c>
      <c r="B168" s="71" t="s">
        <v>29</v>
      </c>
    </row>
    <row r="169" spans="1:5" ht="12" customHeight="1">
      <c r="A169" s="71"/>
      <c r="E169" s="77"/>
    </row>
    <row r="170" spans="2:12" ht="14.25">
      <c r="B170" s="141" t="s">
        <v>227</v>
      </c>
      <c r="C170" s="141"/>
      <c r="D170" s="141"/>
      <c r="E170" s="141"/>
      <c r="F170" s="141"/>
      <c r="G170" s="141"/>
      <c r="H170" s="141"/>
      <c r="I170" s="141"/>
      <c r="J170" s="141"/>
      <c r="K170" s="141"/>
      <c r="L170" s="142"/>
    </row>
    <row r="171" spans="2:12" ht="14.25">
      <c r="B171" s="141"/>
      <c r="C171" s="141"/>
      <c r="D171" s="141"/>
      <c r="E171" s="141"/>
      <c r="F171" s="141"/>
      <c r="G171" s="141"/>
      <c r="H171" s="141"/>
      <c r="I171" s="141"/>
      <c r="J171" s="141"/>
      <c r="K171" s="141"/>
      <c r="L171" s="142"/>
    </row>
    <row r="172" spans="2:12" ht="14.25">
      <c r="B172" s="141"/>
      <c r="C172" s="141"/>
      <c r="D172" s="141"/>
      <c r="E172" s="141"/>
      <c r="F172" s="141"/>
      <c r="G172" s="141"/>
      <c r="H172" s="141"/>
      <c r="I172" s="141"/>
      <c r="J172" s="141"/>
      <c r="K172" s="141"/>
      <c r="L172" s="142"/>
    </row>
    <row r="173" ht="12" customHeight="1">
      <c r="E173" s="77"/>
    </row>
    <row r="174" spans="2:12" ht="14.25">
      <c r="B174" s="141" t="s">
        <v>228</v>
      </c>
      <c r="C174" s="142"/>
      <c r="D174" s="142"/>
      <c r="E174" s="142"/>
      <c r="F174" s="142"/>
      <c r="G174" s="142"/>
      <c r="H174" s="142"/>
      <c r="I174" s="142"/>
      <c r="J174" s="142"/>
      <c r="K174" s="142"/>
      <c r="L174" s="142"/>
    </row>
    <row r="175" spans="2:12" ht="14.25">
      <c r="B175" s="142"/>
      <c r="C175" s="142"/>
      <c r="D175" s="142"/>
      <c r="E175" s="142"/>
      <c r="F175" s="142"/>
      <c r="G175" s="142"/>
      <c r="H175" s="142"/>
      <c r="I175" s="142"/>
      <c r="J175" s="142"/>
      <c r="K175" s="142"/>
      <c r="L175" s="142"/>
    </row>
    <row r="176" spans="2:12" ht="12" customHeight="1">
      <c r="B176" s="142"/>
      <c r="C176" s="142"/>
      <c r="D176" s="142"/>
      <c r="E176" s="142"/>
      <c r="F176" s="142"/>
      <c r="G176" s="142"/>
      <c r="H176" s="142"/>
      <c r="I176" s="142"/>
      <c r="J176" s="142"/>
      <c r="K176" s="142"/>
      <c r="L176" s="142"/>
    </row>
    <row r="177" spans="2:12" ht="12" customHeight="1">
      <c r="B177" s="142"/>
      <c r="C177" s="142"/>
      <c r="D177" s="142"/>
      <c r="E177" s="142"/>
      <c r="F177" s="142"/>
      <c r="G177" s="142"/>
      <c r="H177" s="142"/>
      <c r="I177" s="142"/>
      <c r="J177" s="142"/>
      <c r="K177" s="142"/>
      <c r="L177" s="142"/>
    </row>
    <row r="178" spans="2:12" ht="12" customHeight="1">
      <c r="B178" s="142"/>
      <c r="C178" s="142"/>
      <c r="D178" s="142"/>
      <c r="E178" s="142"/>
      <c r="F178" s="142"/>
      <c r="G178" s="142"/>
      <c r="H178" s="142"/>
      <c r="I178" s="142"/>
      <c r="J178" s="142"/>
      <c r="K178" s="142"/>
      <c r="L178" s="142"/>
    </row>
    <row r="179" spans="2:12" ht="12" customHeight="1">
      <c r="B179" s="142"/>
      <c r="C179" s="142"/>
      <c r="D179" s="142"/>
      <c r="E179" s="142"/>
      <c r="F179" s="142"/>
      <c r="G179" s="142"/>
      <c r="H179" s="142"/>
      <c r="I179" s="142"/>
      <c r="J179" s="142"/>
      <c r="K179" s="142"/>
      <c r="L179" s="142"/>
    </row>
    <row r="180" spans="2:11" ht="12" customHeight="1">
      <c r="B180" s="116"/>
      <c r="C180" s="116"/>
      <c r="D180" s="116"/>
      <c r="E180" s="116"/>
      <c r="F180" s="116"/>
      <c r="G180" s="116"/>
      <c r="H180" s="116"/>
      <c r="I180" s="116"/>
      <c r="J180" s="116"/>
      <c r="K180" s="116"/>
    </row>
    <row r="181" spans="2:11" ht="12" customHeight="1">
      <c r="B181" s="116"/>
      <c r="C181" s="116"/>
      <c r="D181" s="116"/>
      <c r="E181" s="116"/>
      <c r="F181" s="116"/>
      <c r="G181" s="116"/>
      <c r="H181" s="116"/>
      <c r="I181" s="116"/>
      <c r="J181" s="116"/>
      <c r="K181" s="116"/>
    </row>
    <row r="182" spans="2:12" ht="14.25">
      <c r="B182" s="141" t="s">
        <v>229</v>
      </c>
      <c r="C182" s="141"/>
      <c r="D182" s="141"/>
      <c r="E182" s="141"/>
      <c r="F182" s="141"/>
      <c r="G182" s="141"/>
      <c r="H182" s="141"/>
      <c r="I182" s="141"/>
      <c r="J182" s="141"/>
      <c r="K182" s="141"/>
      <c r="L182" s="142"/>
    </row>
    <row r="183" spans="2:12" ht="14.25">
      <c r="B183" s="141"/>
      <c r="C183" s="141"/>
      <c r="D183" s="141"/>
      <c r="E183" s="141"/>
      <c r="F183" s="141"/>
      <c r="G183" s="141"/>
      <c r="H183" s="141"/>
      <c r="I183" s="141"/>
      <c r="J183" s="141"/>
      <c r="K183" s="141"/>
      <c r="L183" s="142"/>
    </row>
    <row r="184" ht="12" customHeight="1">
      <c r="E184" s="77"/>
    </row>
    <row r="185" spans="1:12" ht="15">
      <c r="A185" s="71"/>
      <c r="B185" s="141" t="s">
        <v>258</v>
      </c>
      <c r="C185" s="142"/>
      <c r="D185" s="142"/>
      <c r="E185" s="142"/>
      <c r="F185" s="142"/>
      <c r="G185" s="142"/>
      <c r="H185" s="142"/>
      <c r="I185" s="142"/>
      <c r="J185" s="142"/>
      <c r="K185" s="142"/>
      <c r="L185" s="142"/>
    </row>
    <row r="186" spans="1:12" ht="15">
      <c r="A186" s="71"/>
      <c r="B186" s="142"/>
      <c r="C186" s="142"/>
      <c r="D186" s="142"/>
      <c r="E186" s="142"/>
      <c r="F186" s="142"/>
      <c r="G186" s="142"/>
      <c r="H186" s="142"/>
      <c r="I186" s="142"/>
      <c r="J186" s="142"/>
      <c r="K186" s="142"/>
      <c r="L186" s="142"/>
    </row>
    <row r="187" spans="1:12" ht="12" customHeight="1">
      <c r="A187" s="71"/>
      <c r="B187" s="142"/>
      <c r="C187" s="142"/>
      <c r="D187" s="142"/>
      <c r="E187" s="142"/>
      <c r="F187" s="142"/>
      <c r="G187" s="142"/>
      <c r="H187" s="142"/>
      <c r="I187" s="142"/>
      <c r="J187" s="142"/>
      <c r="K187" s="142"/>
      <c r="L187" s="142"/>
    </row>
    <row r="188" spans="1:11" ht="12" customHeight="1">
      <c r="A188" s="71"/>
      <c r="B188" s="116"/>
      <c r="C188" s="116"/>
      <c r="D188" s="116"/>
      <c r="E188" s="116"/>
      <c r="F188" s="116"/>
      <c r="G188" s="116"/>
      <c r="H188" s="116"/>
      <c r="I188" s="116"/>
      <c r="J188" s="116"/>
      <c r="K188" s="116"/>
    </row>
    <row r="189" spans="1:12" ht="15">
      <c r="A189" s="71"/>
      <c r="B189" s="141" t="s">
        <v>230</v>
      </c>
      <c r="C189" s="141"/>
      <c r="D189" s="141"/>
      <c r="E189" s="141"/>
      <c r="F189" s="141"/>
      <c r="G189" s="141"/>
      <c r="H189" s="141"/>
      <c r="I189" s="141"/>
      <c r="J189" s="141"/>
      <c r="K189" s="141"/>
      <c r="L189" s="142"/>
    </row>
    <row r="190" spans="1:12" ht="15">
      <c r="A190" s="71"/>
      <c r="B190" s="141"/>
      <c r="C190" s="141"/>
      <c r="D190" s="141"/>
      <c r="E190" s="141"/>
      <c r="F190" s="141"/>
      <c r="G190" s="141"/>
      <c r="H190" s="141"/>
      <c r="I190" s="141"/>
      <c r="J190" s="141"/>
      <c r="K190" s="141"/>
      <c r="L190" s="142"/>
    </row>
    <row r="191" spans="1:12" ht="12" customHeight="1">
      <c r="A191" s="71"/>
      <c r="B191" s="116"/>
      <c r="C191" s="116"/>
      <c r="D191" s="116"/>
      <c r="E191" s="116"/>
      <c r="F191" s="116"/>
      <c r="G191" s="116"/>
      <c r="H191" s="116"/>
      <c r="I191" s="116"/>
      <c r="J191" s="116"/>
      <c r="K191" s="116"/>
      <c r="L191" s="116"/>
    </row>
    <row r="192" spans="1:12" ht="15">
      <c r="A192" s="71"/>
      <c r="B192" s="117" t="s">
        <v>231</v>
      </c>
      <c r="C192" s="124"/>
      <c r="D192" s="124"/>
      <c r="E192" s="124"/>
      <c r="F192" s="124"/>
      <c r="G192" s="124"/>
      <c r="H192" s="124"/>
      <c r="I192" s="124"/>
      <c r="J192" s="124"/>
      <c r="K192" s="124"/>
      <c r="L192" s="124"/>
    </row>
    <row r="193" spans="1:12" ht="15">
      <c r="A193" s="71"/>
      <c r="B193" s="117" t="s">
        <v>232</v>
      </c>
      <c r="C193" s="124"/>
      <c r="D193" s="124"/>
      <c r="E193" s="124"/>
      <c r="F193" s="124"/>
      <c r="G193" s="124"/>
      <c r="H193" s="124"/>
      <c r="I193" s="124"/>
      <c r="J193" s="124"/>
      <c r="K193" s="124"/>
      <c r="L193" s="124"/>
    </row>
    <row r="194" spans="1:12" ht="15">
      <c r="A194" s="71"/>
      <c r="B194" s="117" t="s">
        <v>233</v>
      </c>
      <c r="C194" s="124"/>
      <c r="D194" s="124"/>
      <c r="E194" s="124"/>
      <c r="F194" s="124"/>
      <c r="G194" s="124"/>
      <c r="H194" s="124"/>
      <c r="I194" s="124"/>
      <c r="J194" s="124"/>
      <c r="K194" s="124"/>
      <c r="L194" s="124"/>
    </row>
    <row r="195" spans="1:12" ht="15">
      <c r="A195" s="71"/>
      <c r="B195" s="117" t="s">
        <v>234</v>
      </c>
      <c r="C195" s="124"/>
      <c r="D195" s="124"/>
      <c r="E195" s="124"/>
      <c r="F195" s="124"/>
      <c r="G195" s="124"/>
      <c r="H195" s="124"/>
      <c r="I195" s="124"/>
      <c r="J195" s="124"/>
      <c r="K195" s="124"/>
      <c r="L195" s="124"/>
    </row>
    <row r="196" spans="1:12" ht="15">
      <c r="A196" s="71"/>
      <c r="B196" s="117" t="s">
        <v>235</v>
      </c>
      <c r="C196" s="124"/>
      <c r="D196" s="124"/>
      <c r="E196" s="124"/>
      <c r="F196" s="124"/>
      <c r="G196" s="124"/>
      <c r="H196" s="124"/>
      <c r="I196" s="124"/>
      <c r="J196" s="124"/>
      <c r="K196" s="124"/>
      <c r="L196" s="124"/>
    </row>
    <row r="197" spans="1:5" ht="15">
      <c r="A197" s="71"/>
      <c r="B197" s="78" t="s">
        <v>236</v>
      </c>
      <c r="C197" s="78"/>
      <c r="E197" s="77"/>
    </row>
    <row r="198" spans="1:5" ht="15">
      <c r="A198" s="71"/>
      <c r="B198" s="78" t="s">
        <v>237</v>
      </c>
      <c r="C198" s="78"/>
      <c r="E198" s="77"/>
    </row>
    <row r="199" spans="1:5" ht="15">
      <c r="A199" s="71"/>
      <c r="B199" s="78" t="s">
        <v>238</v>
      </c>
      <c r="C199" s="78"/>
      <c r="E199" s="77"/>
    </row>
    <row r="200" spans="1:5" ht="15">
      <c r="A200" s="71"/>
      <c r="B200" s="78" t="s">
        <v>239</v>
      </c>
      <c r="C200" s="78"/>
      <c r="E200" s="77"/>
    </row>
    <row r="201" spans="1:12" ht="15">
      <c r="A201" s="71"/>
      <c r="B201" s="141" t="s">
        <v>240</v>
      </c>
      <c r="C201" s="141"/>
      <c r="D201" s="141"/>
      <c r="E201" s="141"/>
      <c r="F201" s="141"/>
      <c r="G201" s="141"/>
      <c r="H201" s="141"/>
      <c r="I201" s="141"/>
      <c r="J201" s="141"/>
      <c r="K201" s="141"/>
      <c r="L201" s="141"/>
    </row>
    <row r="202" spans="1:12" ht="15">
      <c r="A202" s="71"/>
      <c r="B202" s="141"/>
      <c r="C202" s="141"/>
      <c r="D202" s="141"/>
      <c r="E202" s="141"/>
      <c r="F202" s="141"/>
      <c r="G202" s="141"/>
      <c r="H202" s="141"/>
      <c r="I202" s="141"/>
      <c r="J202" s="141"/>
      <c r="K202" s="141"/>
      <c r="L202" s="141"/>
    </row>
    <row r="203" spans="1:12" ht="7.5" customHeight="1">
      <c r="A203" s="71"/>
      <c r="B203" s="125"/>
      <c r="C203" s="125"/>
      <c r="D203" s="125"/>
      <c r="E203" s="125"/>
      <c r="F203" s="125"/>
      <c r="G203" s="125"/>
      <c r="H203" s="125"/>
      <c r="I203" s="125"/>
      <c r="J203" s="125"/>
      <c r="K203" s="125"/>
      <c r="L203" s="125"/>
    </row>
    <row r="204" spans="1:29" ht="15">
      <c r="A204" s="71"/>
      <c r="B204" s="125" t="s">
        <v>241</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row>
    <row r="205" spans="1:29" ht="15">
      <c r="A205" s="71"/>
      <c r="B205" s="141" t="s">
        <v>242</v>
      </c>
      <c r="C205" s="141"/>
      <c r="D205" s="141"/>
      <c r="E205" s="141"/>
      <c r="F205" s="141"/>
      <c r="G205" s="141"/>
      <c r="H205" s="141"/>
      <c r="I205" s="141"/>
      <c r="J205" s="141"/>
      <c r="K205" s="141"/>
      <c r="L205" s="141"/>
      <c r="M205" s="125"/>
      <c r="N205" s="125"/>
      <c r="O205" s="125"/>
      <c r="P205" s="125"/>
      <c r="Q205" s="125"/>
      <c r="R205" s="125"/>
      <c r="S205" s="125"/>
      <c r="T205" s="125"/>
      <c r="U205" s="125"/>
      <c r="V205" s="125"/>
      <c r="W205" s="125"/>
      <c r="X205" s="125"/>
      <c r="Y205" s="125"/>
      <c r="Z205" s="125"/>
      <c r="AA205" s="125"/>
      <c r="AB205" s="125"/>
      <c r="AC205" s="125"/>
    </row>
    <row r="206" spans="1:29" ht="15">
      <c r="A206" s="71"/>
      <c r="B206" s="141"/>
      <c r="C206" s="141"/>
      <c r="D206" s="141"/>
      <c r="E206" s="141"/>
      <c r="F206" s="141"/>
      <c r="G206" s="141"/>
      <c r="H206" s="141"/>
      <c r="I206" s="141"/>
      <c r="J206" s="141"/>
      <c r="K206" s="141"/>
      <c r="L206" s="141"/>
      <c r="M206" s="125"/>
      <c r="N206" s="125"/>
      <c r="O206" s="125"/>
      <c r="P206" s="125"/>
      <c r="Q206" s="125"/>
      <c r="R206" s="125"/>
      <c r="S206" s="125"/>
      <c r="T206" s="125"/>
      <c r="U206" s="125"/>
      <c r="V206" s="125"/>
      <c r="W206" s="125"/>
      <c r="X206" s="125"/>
      <c r="Y206" s="125"/>
      <c r="Z206" s="125"/>
      <c r="AA206" s="125"/>
      <c r="AB206" s="125"/>
      <c r="AC206" s="125"/>
    </row>
    <row r="207" spans="1:29" ht="15">
      <c r="A207" s="71"/>
      <c r="B207" s="141"/>
      <c r="C207" s="141"/>
      <c r="D207" s="141"/>
      <c r="E207" s="141"/>
      <c r="F207" s="141"/>
      <c r="G207" s="141"/>
      <c r="H207" s="141"/>
      <c r="I207" s="141"/>
      <c r="J207" s="141"/>
      <c r="K207" s="141"/>
      <c r="L207" s="141"/>
      <c r="M207" s="125"/>
      <c r="N207" s="125"/>
      <c r="O207" s="125"/>
      <c r="P207" s="125"/>
      <c r="Q207" s="125"/>
      <c r="R207" s="125"/>
      <c r="S207" s="125"/>
      <c r="T207" s="125"/>
      <c r="U207" s="125"/>
      <c r="V207" s="125"/>
      <c r="W207" s="125"/>
      <c r="X207" s="125"/>
      <c r="Y207" s="125"/>
      <c r="Z207" s="125"/>
      <c r="AA207" s="125"/>
      <c r="AB207" s="125"/>
      <c r="AC207" s="125"/>
    </row>
    <row r="208" spans="1:29" ht="7.5" customHeight="1">
      <c r="A208" s="71"/>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row>
    <row r="209" spans="1:29" ht="15">
      <c r="A209" s="71"/>
      <c r="B209" s="141" t="s">
        <v>243</v>
      </c>
      <c r="C209" s="141"/>
      <c r="D209" s="141"/>
      <c r="E209" s="141"/>
      <c r="F209" s="141"/>
      <c r="G209" s="141"/>
      <c r="H209" s="141"/>
      <c r="I209" s="141"/>
      <c r="J209" s="141"/>
      <c r="K209" s="141"/>
      <c r="L209" s="142"/>
      <c r="M209" s="125"/>
      <c r="N209" s="125"/>
      <c r="O209" s="125"/>
      <c r="P209" s="125"/>
      <c r="Q209" s="125"/>
      <c r="R209" s="125"/>
      <c r="S209" s="125"/>
      <c r="T209" s="125"/>
      <c r="U209" s="125"/>
      <c r="V209" s="125"/>
      <c r="W209" s="125"/>
      <c r="X209" s="125"/>
      <c r="Y209" s="125"/>
      <c r="Z209" s="125"/>
      <c r="AA209" s="125"/>
      <c r="AB209" s="125"/>
      <c r="AC209" s="125"/>
    </row>
    <row r="210" spans="1:29" ht="15">
      <c r="A210" s="71"/>
      <c r="B210" s="141"/>
      <c r="C210" s="141"/>
      <c r="D210" s="141"/>
      <c r="E210" s="141"/>
      <c r="F210" s="141"/>
      <c r="G210" s="141"/>
      <c r="H210" s="141"/>
      <c r="I210" s="141"/>
      <c r="J210" s="141"/>
      <c r="K210" s="141"/>
      <c r="L210" s="142"/>
      <c r="M210" s="125"/>
      <c r="N210" s="125"/>
      <c r="O210" s="125"/>
      <c r="P210" s="125"/>
      <c r="Q210" s="125"/>
      <c r="R210" s="125"/>
      <c r="S210" s="125"/>
      <c r="T210" s="125"/>
      <c r="U210" s="125"/>
      <c r="V210" s="125"/>
      <c r="W210" s="125"/>
      <c r="X210" s="125"/>
      <c r="Y210" s="125"/>
      <c r="Z210" s="125"/>
      <c r="AA210" s="125"/>
      <c r="AB210" s="125"/>
      <c r="AC210" s="125"/>
    </row>
    <row r="211" spans="1:29" ht="7.5" customHeight="1">
      <c r="A211" s="71"/>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row>
    <row r="212" spans="1:29" ht="15">
      <c r="A212" s="71"/>
      <c r="B212" s="141" t="s">
        <v>244</v>
      </c>
      <c r="C212" s="141"/>
      <c r="D212" s="141"/>
      <c r="E212" s="141"/>
      <c r="F212" s="141"/>
      <c r="G212" s="141"/>
      <c r="H212" s="141"/>
      <c r="I212" s="141"/>
      <c r="J212" s="141"/>
      <c r="K212" s="141"/>
      <c r="L212" s="142"/>
      <c r="M212" s="125"/>
      <c r="N212" s="125"/>
      <c r="O212" s="125"/>
      <c r="P212" s="125"/>
      <c r="Q212" s="125"/>
      <c r="R212" s="125"/>
      <c r="S212" s="125"/>
      <c r="T212" s="125"/>
      <c r="U212" s="125"/>
      <c r="V212" s="125"/>
      <c r="W212" s="125"/>
      <c r="X212" s="125"/>
      <c r="Y212" s="125"/>
      <c r="Z212" s="125"/>
      <c r="AA212" s="125"/>
      <c r="AB212" s="125"/>
      <c r="AC212" s="125"/>
    </row>
    <row r="213" spans="1:29" ht="15">
      <c r="A213" s="71"/>
      <c r="B213" s="141"/>
      <c r="C213" s="141"/>
      <c r="D213" s="141"/>
      <c r="E213" s="141"/>
      <c r="F213" s="141"/>
      <c r="G213" s="141"/>
      <c r="H213" s="141"/>
      <c r="I213" s="141"/>
      <c r="J213" s="141"/>
      <c r="K213" s="141"/>
      <c r="L213" s="142"/>
      <c r="M213" s="125"/>
      <c r="N213" s="125"/>
      <c r="O213" s="125"/>
      <c r="P213" s="125"/>
      <c r="Q213" s="125"/>
      <c r="R213" s="125"/>
      <c r="S213" s="125"/>
      <c r="T213" s="125"/>
      <c r="U213" s="125"/>
      <c r="V213" s="125"/>
      <c r="W213" s="125"/>
      <c r="X213" s="125"/>
      <c r="Y213" s="125"/>
      <c r="Z213" s="125"/>
      <c r="AA213" s="125"/>
      <c r="AB213" s="125"/>
      <c r="AC213" s="125"/>
    </row>
    <row r="214" spans="1:29" ht="15">
      <c r="A214" s="71"/>
      <c r="B214" s="141"/>
      <c r="C214" s="141"/>
      <c r="D214" s="141"/>
      <c r="E214" s="141"/>
      <c r="F214" s="141"/>
      <c r="G214" s="141"/>
      <c r="H214" s="141"/>
      <c r="I214" s="141"/>
      <c r="J214" s="141"/>
      <c r="K214" s="141"/>
      <c r="L214" s="142"/>
      <c r="M214" s="125"/>
      <c r="N214" s="125"/>
      <c r="O214" s="125"/>
      <c r="P214" s="125"/>
      <c r="Q214" s="125"/>
      <c r="R214" s="125"/>
      <c r="S214" s="125"/>
      <c r="T214" s="125"/>
      <c r="U214" s="125"/>
      <c r="V214" s="125"/>
      <c r="W214" s="125"/>
      <c r="X214" s="125"/>
      <c r="Y214" s="125"/>
      <c r="Z214" s="125"/>
      <c r="AA214" s="125"/>
      <c r="AB214" s="125"/>
      <c r="AC214" s="125"/>
    </row>
    <row r="215" spans="1:29" ht="8.25" customHeight="1">
      <c r="A215" s="71"/>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row>
    <row r="216" spans="1:29" ht="15">
      <c r="A216" s="71"/>
      <c r="B216" s="125" t="s">
        <v>245</v>
      </c>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row>
    <row r="217" spans="1:29" ht="15">
      <c r="A217" s="71"/>
      <c r="B217" s="141" t="s">
        <v>246</v>
      </c>
      <c r="C217" s="141"/>
      <c r="D217" s="141"/>
      <c r="E217" s="141"/>
      <c r="F217" s="141"/>
      <c r="G217" s="141"/>
      <c r="H217" s="141"/>
      <c r="I217" s="141"/>
      <c r="J217" s="141"/>
      <c r="K217" s="141"/>
      <c r="L217" s="142"/>
      <c r="M217" s="125"/>
      <c r="N217" s="125"/>
      <c r="O217" s="125"/>
      <c r="P217" s="125"/>
      <c r="Q217" s="125"/>
      <c r="R217" s="125"/>
      <c r="S217" s="125"/>
      <c r="T217" s="125"/>
      <c r="U217" s="125"/>
      <c r="V217" s="125"/>
      <c r="W217" s="125"/>
      <c r="X217" s="125"/>
      <c r="Y217" s="125"/>
      <c r="Z217" s="125"/>
      <c r="AA217" s="125"/>
      <c r="AB217" s="125"/>
      <c r="AC217" s="125"/>
    </row>
    <row r="218" spans="1:29" ht="15">
      <c r="A218" s="71"/>
      <c r="B218" s="141"/>
      <c r="C218" s="141"/>
      <c r="D218" s="141"/>
      <c r="E218" s="141"/>
      <c r="F218" s="141"/>
      <c r="G218" s="141"/>
      <c r="H218" s="141"/>
      <c r="I218" s="141"/>
      <c r="J218" s="141"/>
      <c r="K218" s="141"/>
      <c r="L218" s="142"/>
      <c r="M218" s="125"/>
      <c r="N218" s="125"/>
      <c r="O218" s="125"/>
      <c r="P218" s="125"/>
      <c r="Q218" s="125"/>
      <c r="R218" s="125"/>
      <c r="S218" s="125"/>
      <c r="T218" s="125"/>
      <c r="U218" s="125"/>
      <c r="V218" s="125"/>
      <c r="W218" s="125"/>
      <c r="X218" s="125"/>
      <c r="Y218" s="125"/>
      <c r="Z218" s="125"/>
      <c r="AA218" s="125"/>
      <c r="AB218" s="125"/>
      <c r="AC218" s="125"/>
    </row>
    <row r="219" spans="1:29" ht="15">
      <c r="A219" s="71"/>
      <c r="B219" s="141" t="s">
        <v>259</v>
      </c>
      <c r="C219" s="141"/>
      <c r="D219" s="141"/>
      <c r="E219" s="141"/>
      <c r="F219" s="141"/>
      <c r="G219" s="141"/>
      <c r="H219" s="141"/>
      <c r="I219" s="141"/>
      <c r="J219" s="141"/>
      <c r="K219" s="141"/>
      <c r="L219" s="142"/>
      <c r="M219" s="125"/>
      <c r="N219" s="125"/>
      <c r="O219" s="125"/>
      <c r="P219" s="125"/>
      <c r="Q219" s="125"/>
      <c r="R219" s="125"/>
      <c r="S219" s="125"/>
      <c r="T219" s="125"/>
      <c r="U219" s="125"/>
      <c r="V219" s="125"/>
      <c r="W219" s="125"/>
      <c r="X219" s="125"/>
      <c r="Y219" s="125"/>
      <c r="Z219" s="125"/>
      <c r="AA219" s="125"/>
      <c r="AB219" s="125"/>
      <c r="AC219" s="125"/>
    </row>
    <row r="220" spans="1:29" ht="15">
      <c r="A220" s="71"/>
      <c r="B220" s="141"/>
      <c r="C220" s="141"/>
      <c r="D220" s="141"/>
      <c r="E220" s="141"/>
      <c r="F220" s="141"/>
      <c r="G220" s="141"/>
      <c r="H220" s="141"/>
      <c r="I220" s="141"/>
      <c r="J220" s="141"/>
      <c r="K220" s="141"/>
      <c r="L220" s="142"/>
      <c r="M220" s="125"/>
      <c r="N220" s="125"/>
      <c r="O220" s="125"/>
      <c r="P220" s="125"/>
      <c r="Q220" s="125"/>
      <c r="R220" s="125"/>
      <c r="S220" s="125"/>
      <c r="T220" s="125"/>
      <c r="U220" s="125"/>
      <c r="V220" s="125"/>
      <c r="W220" s="125"/>
      <c r="X220" s="125"/>
      <c r="Y220" s="125"/>
      <c r="Z220" s="125"/>
      <c r="AA220" s="125"/>
      <c r="AB220" s="125"/>
      <c r="AC220" s="125"/>
    </row>
    <row r="221" spans="1:29" ht="7.5" customHeight="1">
      <c r="A221" s="71"/>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row>
    <row r="222" spans="1:29" ht="15">
      <c r="A222" s="71"/>
      <c r="B222" s="141" t="s">
        <v>247</v>
      </c>
      <c r="C222" s="141"/>
      <c r="D222" s="141"/>
      <c r="E222" s="141"/>
      <c r="F222" s="141"/>
      <c r="G222" s="141"/>
      <c r="H222" s="141"/>
      <c r="I222" s="141"/>
      <c r="J222" s="141"/>
      <c r="K222" s="141"/>
      <c r="L222" s="142"/>
      <c r="M222" s="125"/>
      <c r="N222" s="125"/>
      <c r="O222" s="125"/>
      <c r="P222" s="125"/>
      <c r="Q222" s="125"/>
      <c r="R222" s="125"/>
      <c r="S222" s="125"/>
      <c r="T222" s="125"/>
      <c r="U222" s="125"/>
      <c r="V222" s="125"/>
      <c r="W222" s="125"/>
      <c r="X222" s="125"/>
      <c r="Y222" s="125"/>
      <c r="Z222" s="125"/>
      <c r="AA222" s="125"/>
      <c r="AB222" s="125"/>
      <c r="AC222" s="125"/>
    </row>
    <row r="223" spans="1:29" ht="15">
      <c r="A223" s="71"/>
      <c r="B223" s="141"/>
      <c r="C223" s="141"/>
      <c r="D223" s="141"/>
      <c r="E223" s="141"/>
      <c r="F223" s="141"/>
      <c r="G223" s="141"/>
      <c r="H223" s="141"/>
      <c r="I223" s="141"/>
      <c r="J223" s="141"/>
      <c r="K223" s="141"/>
      <c r="L223" s="142"/>
      <c r="M223" s="125"/>
      <c r="N223" s="125"/>
      <c r="O223" s="125"/>
      <c r="P223" s="125"/>
      <c r="Q223" s="125"/>
      <c r="R223" s="125"/>
      <c r="S223" s="125"/>
      <c r="T223" s="125"/>
      <c r="U223" s="125"/>
      <c r="V223" s="125"/>
      <c r="W223" s="125"/>
      <c r="X223" s="125"/>
      <c r="Y223" s="125"/>
      <c r="Z223" s="125"/>
      <c r="AA223" s="125"/>
      <c r="AB223" s="125"/>
      <c r="AC223" s="125"/>
    </row>
    <row r="224" spans="1:29" ht="15">
      <c r="A224" s="71"/>
      <c r="B224" s="141"/>
      <c r="C224" s="141"/>
      <c r="D224" s="141"/>
      <c r="E224" s="141"/>
      <c r="F224" s="141"/>
      <c r="G224" s="141"/>
      <c r="H224" s="141"/>
      <c r="I224" s="141"/>
      <c r="J224" s="141"/>
      <c r="K224" s="141"/>
      <c r="L224" s="142"/>
      <c r="M224" s="125"/>
      <c r="N224" s="125"/>
      <c r="O224" s="125"/>
      <c r="P224" s="125"/>
      <c r="Q224" s="125"/>
      <c r="R224" s="125"/>
      <c r="S224" s="125"/>
      <c r="T224" s="125"/>
      <c r="U224" s="125"/>
      <c r="V224" s="125"/>
      <c r="W224" s="125"/>
      <c r="X224" s="125"/>
      <c r="Y224" s="125"/>
      <c r="Z224" s="125"/>
      <c r="AA224" s="125"/>
      <c r="AB224" s="125"/>
      <c r="AC224" s="125"/>
    </row>
    <row r="225" spans="1:29" ht="7.5" customHeight="1">
      <c r="A225" s="71"/>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row>
    <row r="226" spans="1:29" ht="15">
      <c r="A226" s="71"/>
      <c r="B226" s="141" t="s">
        <v>261</v>
      </c>
      <c r="C226" s="141"/>
      <c r="D226" s="141"/>
      <c r="E226" s="141"/>
      <c r="F226" s="141"/>
      <c r="G226" s="141"/>
      <c r="H226" s="141"/>
      <c r="I226" s="141"/>
      <c r="J226" s="141"/>
      <c r="K226" s="141"/>
      <c r="L226" s="141"/>
      <c r="M226" s="125"/>
      <c r="N226" s="125"/>
      <c r="O226" s="125"/>
      <c r="P226" s="125"/>
      <c r="Q226" s="125"/>
      <c r="R226" s="125"/>
      <c r="S226" s="125"/>
      <c r="T226" s="125"/>
      <c r="U226" s="125"/>
      <c r="V226" s="125"/>
      <c r="W226" s="125"/>
      <c r="X226" s="125"/>
      <c r="Y226" s="125"/>
      <c r="Z226" s="125"/>
      <c r="AA226" s="125"/>
      <c r="AB226" s="125"/>
      <c r="AC226" s="125"/>
    </row>
    <row r="227" spans="1:29" ht="15">
      <c r="A227" s="71"/>
      <c r="B227" s="141"/>
      <c r="C227" s="141"/>
      <c r="D227" s="141"/>
      <c r="E227" s="141"/>
      <c r="F227" s="141"/>
      <c r="G227" s="141"/>
      <c r="H227" s="141"/>
      <c r="I227" s="141"/>
      <c r="J227" s="141"/>
      <c r="K227" s="141"/>
      <c r="L227" s="141"/>
      <c r="M227" s="125"/>
      <c r="N227" s="125"/>
      <c r="O227" s="125"/>
      <c r="P227" s="125"/>
      <c r="Q227" s="125"/>
      <c r="R227" s="125"/>
      <c r="S227" s="125"/>
      <c r="T227" s="125"/>
      <c r="U227" s="125"/>
      <c r="V227" s="125"/>
      <c r="W227" s="125"/>
      <c r="X227" s="125"/>
      <c r="Y227" s="125"/>
      <c r="Z227" s="125"/>
      <c r="AA227" s="125"/>
      <c r="AB227" s="125"/>
      <c r="AC227" s="125"/>
    </row>
    <row r="228" spans="1:29" ht="15">
      <c r="A228" s="71"/>
      <c r="B228" s="141"/>
      <c r="C228" s="141"/>
      <c r="D228" s="141"/>
      <c r="E228" s="141"/>
      <c r="F228" s="141"/>
      <c r="G228" s="141"/>
      <c r="H228" s="141"/>
      <c r="I228" s="141"/>
      <c r="J228" s="141"/>
      <c r="K228" s="141"/>
      <c r="L228" s="141"/>
      <c r="M228" s="125"/>
      <c r="N228" s="125"/>
      <c r="O228" s="125"/>
      <c r="P228" s="125"/>
      <c r="Q228" s="125"/>
      <c r="R228" s="125"/>
      <c r="S228" s="125"/>
      <c r="T228" s="125"/>
      <c r="U228" s="125"/>
      <c r="V228" s="125"/>
      <c r="W228" s="125"/>
      <c r="X228" s="125"/>
      <c r="Y228" s="125"/>
      <c r="Z228" s="125"/>
      <c r="AA228" s="125"/>
      <c r="AB228" s="125"/>
      <c r="AC228" s="125"/>
    </row>
    <row r="229" spans="1:29" ht="15">
      <c r="A229" s="71"/>
      <c r="B229" s="141"/>
      <c r="C229" s="141"/>
      <c r="D229" s="141"/>
      <c r="E229" s="141"/>
      <c r="F229" s="141"/>
      <c r="G229" s="141"/>
      <c r="H229" s="141"/>
      <c r="I229" s="141"/>
      <c r="J229" s="141"/>
      <c r="K229" s="141"/>
      <c r="L229" s="141"/>
      <c r="M229" s="125"/>
      <c r="N229" s="125"/>
      <c r="O229" s="125"/>
      <c r="P229" s="125"/>
      <c r="Q229" s="125"/>
      <c r="R229" s="125"/>
      <c r="S229" s="125"/>
      <c r="T229" s="125"/>
      <c r="U229" s="125"/>
      <c r="V229" s="125"/>
      <c r="W229" s="125"/>
      <c r="X229" s="125"/>
      <c r="Y229" s="125"/>
      <c r="Z229" s="125"/>
      <c r="AA229" s="125"/>
      <c r="AB229" s="125"/>
      <c r="AC229" s="125"/>
    </row>
    <row r="230" spans="1:29" ht="15">
      <c r="A230" s="71"/>
      <c r="B230" s="141"/>
      <c r="C230" s="141"/>
      <c r="D230" s="141"/>
      <c r="E230" s="141"/>
      <c r="F230" s="141"/>
      <c r="G230" s="141"/>
      <c r="H230" s="141"/>
      <c r="I230" s="141"/>
      <c r="J230" s="141"/>
      <c r="K230" s="141"/>
      <c r="L230" s="141"/>
      <c r="M230" s="125"/>
      <c r="N230" s="125"/>
      <c r="O230" s="125"/>
      <c r="P230" s="125"/>
      <c r="Q230" s="125"/>
      <c r="R230" s="125"/>
      <c r="S230" s="125"/>
      <c r="T230" s="125"/>
      <c r="U230" s="125"/>
      <c r="V230" s="125"/>
      <c r="W230" s="125"/>
      <c r="X230" s="125"/>
      <c r="Y230" s="125"/>
      <c r="Z230" s="125"/>
      <c r="AA230" s="125"/>
      <c r="AB230" s="125"/>
      <c r="AC230" s="125"/>
    </row>
    <row r="231" spans="1:29" ht="15">
      <c r="A231" s="71"/>
      <c r="B231" s="126"/>
      <c r="C231" s="126"/>
      <c r="D231" s="126"/>
      <c r="E231" s="126"/>
      <c r="F231" s="126"/>
      <c r="G231" s="126"/>
      <c r="H231" s="126"/>
      <c r="I231" s="126"/>
      <c r="J231" s="126"/>
      <c r="K231" s="126"/>
      <c r="L231" s="126"/>
      <c r="M231" s="125"/>
      <c r="N231" s="125"/>
      <c r="O231" s="125"/>
      <c r="P231" s="125"/>
      <c r="Q231" s="125"/>
      <c r="R231" s="125"/>
      <c r="S231" s="125"/>
      <c r="T231" s="125"/>
      <c r="U231" s="125"/>
      <c r="V231" s="125"/>
      <c r="W231" s="125"/>
      <c r="X231" s="125"/>
      <c r="Y231" s="125"/>
      <c r="Z231" s="125"/>
      <c r="AA231" s="125"/>
      <c r="AB231" s="125"/>
      <c r="AC231" s="125"/>
    </row>
    <row r="232" spans="1:29" ht="15" customHeight="1">
      <c r="A232" s="71"/>
      <c r="B232" s="141" t="s">
        <v>260</v>
      </c>
      <c r="C232" s="141"/>
      <c r="D232" s="141"/>
      <c r="E232" s="141"/>
      <c r="F232" s="141"/>
      <c r="G232" s="141"/>
      <c r="H232" s="141"/>
      <c r="I232" s="141"/>
      <c r="J232" s="141"/>
      <c r="K232" s="141"/>
      <c r="L232" s="141"/>
      <c r="M232" s="125"/>
      <c r="N232" s="125"/>
      <c r="O232" s="125"/>
      <c r="P232" s="125"/>
      <c r="Q232" s="125"/>
      <c r="R232" s="125"/>
      <c r="S232" s="125"/>
      <c r="T232" s="125"/>
      <c r="U232" s="125"/>
      <c r="V232" s="125"/>
      <c r="W232" s="125"/>
      <c r="X232" s="125"/>
      <c r="Y232" s="125"/>
      <c r="Z232" s="125"/>
      <c r="AA232" s="125"/>
      <c r="AB232" s="125"/>
      <c r="AC232" s="125"/>
    </row>
    <row r="233" spans="1:29" ht="15" customHeight="1">
      <c r="A233" s="71"/>
      <c r="B233" s="141"/>
      <c r="C233" s="141"/>
      <c r="D233" s="141"/>
      <c r="E233" s="141"/>
      <c r="F233" s="141"/>
      <c r="G233" s="141"/>
      <c r="H233" s="141"/>
      <c r="I233" s="141"/>
      <c r="J233" s="141"/>
      <c r="K233" s="141"/>
      <c r="L233" s="141"/>
      <c r="M233" s="125"/>
      <c r="N233" s="125"/>
      <c r="O233" s="125"/>
      <c r="P233" s="125"/>
      <c r="Q233" s="125"/>
      <c r="R233" s="125"/>
      <c r="S233" s="125"/>
      <c r="T233" s="125"/>
      <c r="U233" s="125"/>
      <c r="V233" s="125"/>
      <c r="W233" s="125"/>
      <c r="X233" s="125"/>
      <c r="Y233" s="125"/>
      <c r="Z233" s="125"/>
      <c r="AA233" s="125"/>
      <c r="AB233" s="125"/>
      <c r="AC233" s="125"/>
    </row>
    <row r="234" spans="1:29" ht="15" customHeight="1">
      <c r="A234" s="71"/>
      <c r="B234" s="141"/>
      <c r="C234" s="141"/>
      <c r="D234" s="141"/>
      <c r="E234" s="141"/>
      <c r="F234" s="141"/>
      <c r="G234" s="141"/>
      <c r="H234" s="141"/>
      <c r="I234" s="141"/>
      <c r="J234" s="141"/>
      <c r="K234" s="141"/>
      <c r="L234" s="141"/>
      <c r="M234" s="125"/>
      <c r="N234" s="125"/>
      <c r="O234" s="125"/>
      <c r="P234" s="125"/>
      <c r="Q234" s="125"/>
      <c r="R234" s="125"/>
      <c r="S234" s="125"/>
      <c r="T234" s="125"/>
      <c r="U234" s="125"/>
      <c r="V234" s="125"/>
      <c r="W234" s="125"/>
      <c r="X234" s="125"/>
      <c r="Y234" s="125"/>
      <c r="Z234" s="125"/>
      <c r="AA234" s="125"/>
      <c r="AB234" s="125"/>
      <c r="AC234" s="125"/>
    </row>
    <row r="235" spans="1:29" ht="12" customHeight="1">
      <c r="A235" s="71"/>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row>
    <row r="236" spans="1:29" ht="15" customHeight="1">
      <c r="A236" s="71"/>
      <c r="B236" s="141" t="s">
        <v>297</v>
      </c>
      <c r="C236" s="141"/>
      <c r="D236" s="141"/>
      <c r="E236" s="141"/>
      <c r="F236" s="141"/>
      <c r="G236" s="141"/>
      <c r="H236" s="141"/>
      <c r="I236" s="141"/>
      <c r="J236" s="141"/>
      <c r="K236" s="141"/>
      <c r="L236" s="141"/>
      <c r="M236" s="125"/>
      <c r="N236" s="125"/>
      <c r="O236" s="125"/>
      <c r="P236" s="125"/>
      <c r="Q236" s="125"/>
      <c r="R236" s="125"/>
      <c r="S236" s="125"/>
      <c r="T236" s="125"/>
      <c r="U236" s="125"/>
      <c r="V236" s="125"/>
      <c r="W236" s="125"/>
      <c r="X236" s="125"/>
      <c r="Y236" s="125"/>
      <c r="Z236" s="125"/>
      <c r="AA236" s="125"/>
      <c r="AB236" s="125"/>
      <c r="AC236" s="125"/>
    </row>
    <row r="237" spans="1:29" ht="12.75" customHeight="1">
      <c r="A237" s="71"/>
      <c r="B237" s="141"/>
      <c r="C237" s="141"/>
      <c r="D237" s="141"/>
      <c r="E237" s="141"/>
      <c r="F237" s="141"/>
      <c r="G237" s="141"/>
      <c r="H237" s="141"/>
      <c r="I237" s="141"/>
      <c r="J237" s="141"/>
      <c r="K237" s="141"/>
      <c r="L237" s="141"/>
      <c r="M237" s="125"/>
      <c r="N237" s="125"/>
      <c r="O237" s="125"/>
      <c r="P237" s="125"/>
      <c r="Q237" s="125"/>
      <c r="R237" s="125"/>
      <c r="S237" s="125"/>
      <c r="T237" s="125"/>
      <c r="U237" s="125"/>
      <c r="V237" s="125"/>
      <c r="W237" s="125"/>
      <c r="X237" s="125"/>
      <c r="Y237" s="125"/>
      <c r="Z237" s="125"/>
      <c r="AA237" s="125"/>
      <c r="AB237" s="125"/>
      <c r="AC237" s="125"/>
    </row>
    <row r="238" spans="1:29" ht="12.75" customHeight="1">
      <c r="A238" s="71"/>
      <c r="B238" s="141"/>
      <c r="C238" s="141"/>
      <c r="D238" s="141"/>
      <c r="E238" s="141"/>
      <c r="F238" s="141"/>
      <c r="G238" s="141"/>
      <c r="H238" s="141"/>
      <c r="I238" s="141"/>
      <c r="J238" s="141"/>
      <c r="K238" s="141"/>
      <c r="L238" s="141"/>
      <c r="M238" s="125"/>
      <c r="N238" s="125"/>
      <c r="O238" s="125"/>
      <c r="P238" s="125"/>
      <c r="Q238" s="125"/>
      <c r="R238" s="125"/>
      <c r="S238" s="125"/>
      <c r="T238" s="125"/>
      <c r="U238" s="125"/>
      <c r="V238" s="125"/>
      <c r="W238" s="125"/>
      <c r="X238" s="125"/>
      <c r="Y238" s="125"/>
      <c r="Z238" s="125"/>
      <c r="AA238" s="125"/>
      <c r="AB238" s="125"/>
      <c r="AC238" s="125"/>
    </row>
    <row r="239" spans="1:29" ht="12.75" customHeight="1">
      <c r="A239" s="71"/>
      <c r="B239" s="126"/>
      <c r="C239" s="126"/>
      <c r="D239" s="126"/>
      <c r="E239" s="126"/>
      <c r="F239" s="126"/>
      <c r="G239" s="126"/>
      <c r="H239" s="126"/>
      <c r="I239" s="126"/>
      <c r="J239" s="126"/>
      <c r="K239" s="126"/>
      <c r="L239" s="126"/>
      <c r="M239" s="125"/>
      <c r="N239" s="125"/>
      <c r="O239" s="125"/>
      <c r="P239" s="125"/>
      <c r="Q239" s="125"/>
      <c r="R239" s="125"/>
      <c r="S239" s="125"/>
      <c r="T239" s="125"/>
      <c r="U239" s="125"/>
      <c r="V239" s="125"/>
      <c r="W239" s="125"/>
      <c r="X239" s="125"/>
      <c r="Y239" s="125"/>
      <c r="Z239" s="125"/>
      <c r="AA239" s="125"/>
      <c r="AB239" s="125"/>
      <c r="AC239" s="125"/>
    </row>
    <row r="240" spans="1:29" ht="12.75" customHeight="1">
      <c r="A240" s="71"/>
      <c r="B240" s="126"/>
      <c r="C240" s="126"/>
      <c r="D240" s="126"/>
      <c r="E240" s="126"/>
      <c r="F240" s="126"/>
      <c r="G240" s="126"/>
      <c r="H240" s="126"/>
      <c r="I240" s="126"/>
      <c r="J240" s="126"/>
      <c r="K240" s="126"/>
      <c r="L240" s="126"/>
      <c r="M240" s="125"/>
      <c r="N240" s="125"/>
      <c r="O240" s="125"/>
      <c r="P240" s="125"/>
      <c r="Q240" s="125"/>
      <c r="R240" s="125"/>
      <c r="S240" s="125"/>
      <c r="T240" s="125"/>
      <c r="U240" s="125"/>
      <c r="V240" s="125"/>
      <c r="W240" s="125"/>
      <c r="X240" s="125"/>
      <c r="Y240" s="125"/>
      <c r="Z240" s="125"/>
      <c r="AA240" s="125"/>
      <c r="AB240" s="125"/>
      <c r="AC240" s="125"/>
    </row>
    <row r="241" spans="1:29" ht="18" customHeight="1">
      <c r="A241" s="71"/>
      <c r="B241" s="141" t="s">
        <v>303</v>
      </c>
      <c r="C241" s="141"/>
      <c r="D241" s="141"/>
      <c r="E241" s="141"/>
      <c r="F241" s="141"/>
      <c r="G241" s="141"/>
      <c r="H241" s="141"/>
      <c r="I241" s="141"/>
      <c r="J241" s="141"/>
      <c r="K241" s="141"/>
      <c r="L241" s="141"/>
      <c r="M241" s="125"/>
      <c r="N241" s="125"/>
      <c r="O241" s="125"/>
      <c r="P241" s="125"/>
      <c r="Q241" s="125"/>
      <c r="R241" s="125"/>
      <c r="S241" s="125"/>
      <c r="T241" s="125"/>
      <c r="U241" s="125"/>
      <c r="V241" s="125"/>
      <c r="W241" s="125"/>
      <c r="X241" s="125"/>
      <c r="Y241" s="125"/>
      <c r="Z241" s="125"/>
      <c r="AA241" s="125"/>
      <c r="AB241" s="125"/>
      <c r="AC241" s="125"/>
    </row>
    <row r="242" spans="1:29" ht="12.75" customHeight="1">
      <c r="A242" s="71"/>
      <c r="B242" s="141"/>
      <c r="C242" s="141"/>
      <c r="D242" s="141"/>
      <c r="E242" s="141"/>
      <c r="F242" s="141"/>
      <c r="G242" s="141"/>
      <c r="H242" s="141"/>
      <c r="I242" s="141"/>
      <c r="J242" s="141"/>
      <c r="K242" s="141"/>
      <c r="L242" s="141"/>
      <c r="M242" s="125"/>
      <c r="N242" s="125"/>
      <c r="O242" s="125"/>
      <c r="P242" s="125"/>
      <c r="Q242" s="125"/>
      <c r="R242" s="125"/>
      <c r="S242" s="125"/>
      <c r="T242" s="125"/>
      <c r="U242" s="125"/>
      <c r="V242" s="125"/>
      <c r="W242" s="125"/>
      <c r="X242" s="125"/>
      <c r="Y242" s="125"/>
      <c r="Z242" s="125"/>
      <c r="AA242" s="125"/>
      <c r="AB242" s="125"/>
      <c r="AC242" s="125"/>
    </row>
    <row r="243" spans="1:29" ht="12.75" customHeight="1">
      <c r="A243" s="71"/>
      <c r="B243" s="141"/>
      <c r="C243" s="141"/>
      <c r="D243" s="141"/>
      <c r="E243" s="141"/>
      <c r="F243" s="141"/>
      <c r="G243" s="141"/>
      <c r="H243" s="141"/>
      <c r="I243" s="141"/>
      <c r="J243" s="141"/>
      <c r="K243" s="141"/>
      <c r="L243" s="141"/>
      <c r="M243" s="125"/>
      <c r="N243" s="125"/>
      <c r="O243" s="125"/>
      <c r="P243" s="125"/>
      <c r="Q243" s="125"/>
      <c r="R243" s="125"/>
      <c r="S243" s="125"/>
      <c r="T243" s="125"/>
      <c r="U243" s="125"/>
      <c r="V243" s="125"/>
      <c r="W243" s="125"/>
      <c r="X243" s="125"/>
      <c r="Y243" s="125"/>
      <c r="Z243" s="125"/>
      <c r="AA243" s="125"/>
      <c r="AB243" s="125"/>
      <c r="AC243" s="125"/>
    </row>
    <row r="244" spans="1:29" ht="13.5" customHeight="1">
      <c r="A244" s="71"/>
      <c r="B244" s="141"/>
      <c r="C244" s="141"/>
      <c r="D244" s="141"/>
      <c r="E244" s="141"/>
      <c r="F244" s="141"/>
      <c r="G244" s="141"/>
      <c r="H244" s="141"/>
      <c r="I244" s="141"/>
      <c r="J244" s="141"/>
      <c r="K244" s="141"/>
      <c r="L244" s="141"/>
      <c r="M244" s="125"/>
      <c r="N244" s="125"/>
      <c r="O244" s="125"/>
      <c r="P244" s="125"/>
      <c r="Q244" s="125"/>
      <c r="R244" s="125"/>
      <c r="S244" s="125"/>
      <c r="T244" s="125"/>
      <c r="U244" s="125"/>
      <c r="V244" s="125"/>
      <c r="W244" s="125"/>
      <c r="X244" s="125"/>
      <c r="Y244" s="125"/>
      <c r="Z244" s="125"/>
      <c r="AA244" s="125"/>
      <c r="AB244" s="125"/>
      <c r="AC244" s="125"/>
    </row>
    <row r="245" spans="1:29" ht="16.5" customHeight="1">
      <c r="A245" s="71"/>
      <c r="B245" s="126"/>
      <c r="C245" s="126"/>
      <c r="D245" s="126"/>
      <c r="E245" s="126"/>
      <c r="F245" s="126"/>
      <c r="G245" s="126"/>
      <c r="H245" s="126"/>
      <c r="I245" s="126"/>
      <c r="J245" s="126"/>
      <c r="K245" s="126"/>
      <c r="L245" s="126"/>
      <c r="M245" s="125"/>
      <c r="N245" s="125"/>
      <c r="O245" s="125"/>
      <c r="P245" s="125"/>
      <c r="Q245" s="125"/>
      <c r="R245" s="125"/>
      <c r="S245" s="125"/>
      <c r="T245" s="125"/>
      <c r="U245" s="125"/>
      <c r="V245" s="125"/>
      <c r="W245" s="125"/>
      <c r="X245" s="125"/>
      <c r="Y245" s="125"/>
      <c r="Z245" s="125"/>
      <c r="AA245" s="125"/>
      <c r="AB245" s="125"/>
      <c r="AC245" s="125"/>
    </row>
    <row r="246" spans="1:29" ht="15">
      <c r="A246" s="71"/>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row>
    <row r="247" spans="1:2" ht="15">
      <c r="A247" s="71" t="s">
        <v>54</v>
      </c>
      <c r="B247" s="71" t="s">
        <v>35</v>
      </c>
    </row>
    <row r="248" spans="1:10" ht="15">
      <c r="A248" s="71"/>
      <c r="B248" s="71"/>
      <c r="G248" s="71"/>
      <c r="H248" s="91">
        <v>38717</v>
      </c>
      <c r="J248" s="91">
        <v>38352</v>
      </c>
    </row>
    <row r="249" spans="1:10" ht="15">
      <c r="A249" s="71"/>
      <c r="B249" s="71"/>
      <c r="G249" s="71"/>
      <c r="H249" s="72" t="s">
        <v>6</v>
      </c>
      <c r="J249" s="72" t="s">
        <v>6</v>
      </c>
    </row>
    <row r="250" spans="1:10" ht="15">
      <c r="A250" s="71"/>
      <c r="B250" s="45" t="s">
        <v>36</v>
      </c>
      <c r="H250" s="44"/>
      <c r="J250" s="44"/>
    </row>
    <row r="251" spans="1:10" ht="15">
      <c r="A251" s="71"/>
      <c r="B251" s="76" t="s">
        <v>37</v>
      </c>
      <c r="G251" s="43"/>
      <c r="H251" s="43">
        <v>62115</v>
      </c>
      <c r="J251" s="43">
        <v>59720</v>
      </c>
    </row>
    <row r="252" spans="1:11" ht="15">
      <c r="A252" s="71"/>
      <c r="B252" s="76" t="s">
        <v>39</v>
      </c>
      <c r="E252" s="79" t="s">
        <v>91</v>
      </c>
      <c r="G252" s="43"/>
      <c r="H252" s="43">
        <v>42000</v>
      </c>
      <c r="J252" s="43">
        <v>42000</v>
      </c>
      <c r="K252" s="79"/>
    </row>
    <row r="253" spans="1:10" ht="15">
      <c r="A253" s="71"/>
      <c r="B253" s="76"/>
      <c r="G253" s="43"/>
      <c r="J253" s="43"/>
    </row>
    <row r="254" spans="1:10" ht="15">
      <c r="A254" s="71"/>
      <c r="B254" s="45" t="s">
        <v>38</v>
      </c>
      <c r="G254" s="43"/>
      <c r="H254" s="43"/>
      <c r="J254" s="43"/>
    </row>
    <row r="255" spans="2:10" ht="14.25">
      <c r="B255" s="76" t="s">
        <v>37</v>
      </c>
      <c r="G255" s="43"/>
      <c r="H255" s="43">
        <v>0</v>
      </c>
      <c r="J255" s="43">
        <v>0</v>
      </c>
    </row>
    <row r="256" spans="2:10" ht="14.25">
      <c r="B256" s="76" t="s">
        <v>39</v>
      </c>
      <c r="G256" s="43"/>
      <c r="H256" s="43">
        <v>0</v>
      </c>
      <c r="J256" s="43">
        <v>0</v>
      </c>
    </row>
    <row r="257" spans="2:10" ht="15" thickBot="1">
      <c r="B257" s="76"/>
      <c r="E257" s="79" t="s">
        <v>91</v>
      </c>
      <c r="G257" s="43"/>
      <c r="H257" s="81">
        <f>SUM(H251:H256)</f>
        <v>104115</v>
      </c>
      <c r="J257" s="81">
        <f>SUM(J251:J256)</f>
        <v>101720</v>
      </c>
    </row>
    <row r="258" spans="2:10" ht="7.5" customHeight="1" thickTop="1">
      <c r="B258" s="76"/>
      <c r="F258" s="43"/>
      <c r="G258" s="43"/>
      <c r="H258" s="43"/>
      <c r="J258" s="79"/>
    </row>
    <row r="259" spans="2:10" ht="14.25">
      <c r="B259" s="45" t="s">
        <v>169</v>
      </c>
      <c r="F259" s="43"/>
      <c r="G259" s="43"/>
      <c r="H259" s="43"/>
      <c r="J259" s="79"/>
    </row>
    <row r="260" spans="2:6" ht="12" customHeight="1">
      <c r="B260" s="76"/>
      <c r="F260" s="40" t="s">
        <v>91</v>
      </c>
    </row>
    <row r="261" spans="1:2" ht="15">
      <c r="A261" s="71" t="s">
        <v>55</v>
      </c>
      <c r="B261" s="71" t="s">
        <v>42</v>
      </c>
    </row>
    <row r="262" spans="1:2" ht="12" customHeight="1">
      <c r="A262" s="71"/>
      <c r="B262" s="71"/>
    </row>
    <row r="263" spans="1:12" ht="15">
      <c r="A263" s="71"/>
      <c r="B263" s="141" t="s">
        <v>292</v>
      </c>
      <c r="C263" s="141"/>
      <c r="D263" s="141"/>
      <c r="E263" s="141"/>
      <c r="F263" s="141"/>
      <c r="G263" s="141"/>
      <c r="H263" s="141"/>
      <c r="I263" s="141"/>
      <c r="J263" s="141"/>
      <c r="K263" s="141"/>
      <c r="L263" s="142"/>
    </row>
    <row r="264" spans="1:12" ht="15">
      <c r="A264" s="71"/>
      <c r="B264" s="141"/>
      <c r="C264" s="141"/>
      <c r="D264" s="141"/>
      <c r="E264" s="141"/>
      <c r="F264" s="141"/>
      <c r="G264" s="141"/>
      <c r="H264" s="141"/>
      <c r="I264" s="141"/>
      <c r="J264" s="141"/>
      <c r="K264" s="141"/>
      <c r="L264" s="142"/>
    </row>
    <row r="265" ht="12" customHeight="1">
      <c r="A265" s="71"/>
    </row>
    <row r="266" spans="1:2" ht="15">
      <c r="A266" s="71" t="s">
        <v>56</v>
      </c>
      <c r="B266" s="71" t="s">
        <v>44</v>
      </c>
    </row>
    <row r="267" spans="1:2" ht="9.75" customHeight="1">
      <c r="A267" s="71"/>
      <c r="B267" s="71"/>
    </row>
    <row r="268" spans="1:12" ht="15">
      <c r="A268" s="71"/>
      <c r="B268" s="141" t="s">
        <v>248</v>
      </c>
      <c r="C268" s="141"/>
      <c r="D268" s="141"/>
      <c r="E268" s="141"/>
      <c r="F268" s="141"/>
      <c r="G268" s="141"/>
      <c r="H268" s="141"/>
      <c r="I268" s="141"/>
      <c r="J268" s="141"/>
      <c r="K268" s="141"/>
      <c r="L268" s="142"/>
    </row>
    <row r="269" spans="1:12" ht="15">
      <c r="A269" s="71"/>
      <c r="B269" s="141"/>
      <c r="C269" s="141"/>
      <c r="D269" s="141"/>
      <c r="E269" s="141"/>
      <c r="F269" s="141"/>
      <c r="G269" s="141"/>
      <c r="H269" s="141"/>
      <c r="I269" s="141"/>
      <c r="J269" s="141"/>
      <c r="K269" s="141"/>
      <c r="L269" s="142"/>
    </row>
    <row r="270" spans="2:12" ht="14.25">
      <c r="B270" s="141"/>
      <c r="C270" s="141"/>
      <c r="D270" s="141"/>
      <c r="E270" s="141"/>
      <c r="F270" s="141"/>
      <c r="G270" s="141"/>
      <c r="H270" s="141"/>
      <c r="I270" s="141"/>
      <c r="J270" s="141"/>
      <c r="K270" s="141"/>
      <c r="L270" s="142"/>
    </row>
    <row r="271" spans="2:12" ht="12" customHeight="1">
      <c r="B271" s="141"/>
      <c r="C271" s="141"/>
      <c r="D271" s="141"/>
      <c r="E271" s="141"/>
      <c r="F271" s="141"/>
      <c r="G271" s="141"/>
      <c r="H271" s="141"/>
      <c r="I271" s="141"/>
      <c r="J271" s="141"/>
      <c r="K271" s="141"/>
      <c r="L271" s="142"/>
    </row>
    <row r="272" spans="2:12" ht="9.75" customHeight="1">
      <c r="B272" s="126"/>
      <c r="C272" s="126"/>
      <c r="D272" s="126"/>
      <c r="E272" s="126"/>
      <c r="F272" s="126"/>
      <c r="G272" s="126"/>
      <c r="H272" s="126"/>
      <c r="I272" s="126"/>
      <c r="J272" s="126"/>
      <c r="K272" s="126"/>
      <c r="L272" s="125"/>
    </row>
    <row r="273" spans="2:12" ht="14.25">
      <c r="B273" s="141" t="s">
        <v>306</v>
      </c>
      <c r="C273" s="141"/>
      <c r="D273" s="141"/>
      <c r="E273" s="141"/>
      <c r="F273" s="141"/>
      <c r="G273" s="141"/>
      <c r="H273" s="141"/>
      <c r="I273" s="141"/>
      <c r="J273" s="141"/>
      <c r="K273" s="141"/>
      <c r="L273" s="142"/>
    </row>
    <row r="274" spans="2:12" ht="27.75" customHeight="1">
      <c r="B274" s="141"/>
      <c r="C274" s="141"/>
      <c r="D274" s="141"/>
      <c r="E274" s="141"/>
      <c r="F274" s="141"/>
      <c r="G274" s="141"/>
      <c r="H274" s="141"/>
      <c r="I274" s="141"/>
      <c r="J274" s="141"/>
      <c r="K274" s="141"/>
      <c r="L274" s="142"/>
    </row>
    <row r="275" ht="12" customHeight="1"/>
    <row r="276" spans="1:10" ht="15">
      <c r="A276" s="71" t="s">
        <v>304</v>
      </c>
      <c r="B276" s="71" t="s">
        <v>57</v>
      </c>
      <c r="F276" s="43"/>
      <c r="G276" s="43"/>
      <c r="H276" s="43"/>
      <c r="I276" s="43"/>
      <c r="J276" s="43"/>
    </row>
    <row r="277" spans="2:10" ht="9" customHeight="1">
      <c r="B277" s="71"/>
      <c r="F277" s="43"/>
      <c r="G277" s="43"/>
      <c r="H277" s="43"/>
      <c r="I277" s="43"/>
      <c r="J277" s="43"/>
    </row>
    <row r="278" spans="2:10" ht="14.25">
      <c r="B278" s="74" t="s">
        <v>146</v>
      </c>
      <c r="F278" s="43"/>
      <c r="G278" s="43"/>
      <c r="H278" s="43"/>
      <c r="I278" s="43"/>
      <c r="J278" s="43"/>
    </row>
    <row r="279" spans="6:10" ht="12" customHeight="1">
      <c r="F279" s="43"/>
      <c r="G279" s="43"/>
      <c r="H279" s="43"/>
      <c r="I279" s="43"/>
      <c r="J279" s="43"/>
    </row>
    <row r="280" spans="1:2" ht="15">
      <c r="A280" s="71" t="s">
        <v>305</v>
      </c>
      <c r="B280" s="71" t="s">
        <v>128</v>
      </c>
    </row>
    <row r="281" spans="6:13" ht="15">
      <c r="F281" s="144" t="s">
        <v>0</v>
      </c>
      <c r="G281" s="144"/>
      <c r="H281" s="144"/>
      <c r="I281" s="72"/>
      <c r="J281" s="145" t="s">
        <v>17</v>
      </c>
      <c r="K281" s="145"/>
      <c r="L281" s="145"/>
      <c r="M281" s="135"/>
    </row>
    <row r="282" spans="6:12" ht="15">
      <c r="F282" s="72" t="s">
        <v>1</v>
      </c>
      <c r="G282" s="72"/>
      <c r="H282" s="72" t="s">
        <v>2</v>
      </c>
      <c r="I282" s="72"/>
      <c r="J282" s="72" t="s">
        <v>1</v>
      </c>
      <c r="K282" s="72"/>
      <c r="L282" s="72" t="s">
        <v>2</v>
      </c>
    </row>
    <row r="283" spans="6:12" ht="15">
      <c r="F283" s="72" t="s">
        <v>3</v>
      </c>
      <c r="G283" s="72"/>
      <c r="H283" s="72" t="s">
        <v>4</v>
      </c>
      <c r="I283" s="72"/>
      <c r="J283" s="72" t="s">
        <v>3</v>
      </c>
      <c r="K283" s="72"/>
      <c r="L283" s="72" t="s">
        <v>4</v>
      </c>
    </row>
    <row r="284" spans="6:12" ht="15">
      <c r="F284" s="72" t="s">
        <v>5</v>
      </c>
      <c r="G284" s="72"/>
      <c r="H284" s="72" t="s">
        <v>5</v>
      </c>
      <c r="I284" s="72"/>
      <c r="J284" s="72" t="s">
        <v>5</v>
      </c>
      <c r="K284" s="72"/>
      <c r="L284" s="72" t="s">
        <v>5</v>
      </c>
    </row>
    <row r="285" spans="6:12" ht="15">
      <c r="F285" s="73">
        <v>38717</v>
      </c>
      <c r="G285" s="73"/>
      <c r="H285" s="73">
        <v>38352</v>
      </c>
      <c r="I285" s="73"/>
      <c r="J285" s="73">
        <f>F285</f>
        <v>38717</v>
      </c>
      <c r="K285" s="73"/>
      <c r="L285" s="73">
        <f>H285</f>
        <v>38352</v>
      </c>
    </row>
    <row r="286" spans="6:12" ht="15">
      <c r="F286" s="72" t="s">
        <v>6</v>
      </c>
      <c r="G286" s="72"/>
      <c r="H286" s="72" t="s">
        <v>6</v>
      </c>
      <c r="I286" s="72"/>
      <c r="J286" s="72" t="s">
        <v>6</v>
      </c>
      <c r="K286" s="72"/>
      <c r="L286" s="72" t="s">
        <v>6</v>
      </c>
    </row>
    <row r="287" spans="6:12" ht="12" customHeight="1">
      <c r="F287" s="40"/>
      <c r="H287" s="40"/>
      <c r="J287" s="40"/>
      <c r="K287" s="40"/>
      <c r="L287" s="40"/>
    </row>
    <row r="288" spans="2:12" ht="14.25">
      <c r="B288" s="45" t="s">
        <v>129</v>
      </c>
      <c r="F288" s="40">
        <f>+PL!C30</f>
        <v>-12243</v>
      </c>
      <c r="G288" s="40"/>
      <c r="H288" s="40">
        <f>+PL!E30</f>
        <v>-20454</v>
      </c>
      <c r="I288" s="40"/>
      <c r="J288" s="40">
        <f>+PL!G30</f>
        <v>-17033</v>
      </c>
      <c r="K288" s="40"/>
      <c r="L288" s="40">
        <f>+PL!I30</f>
        <v>-29012</v>
      </c>
    </row>
    <row r="289" spans="2:12" ht="14.25">
      <c r="B289" s="45" t="s">
        <v>161</v>
      </c>
      <c r="F289" s="40">
        <v>43098</v>
      </c>
      <c r="H289" s="40">
        <f>'bs'!C41</f>
        <v>43098</v>
      </c>
      <c r="J289" s="40">
        <v>43098</v>
      </c>
      <c r="K289" s="40"/>
      <c r="L289" s="40">
        <f>H289</f>
        <v>43098</v>
      </c>
    </row>
    <row r="290" spans="2:12" ht="15" thickBot="1">
      <c r="B290" s="45" t="s">
        <v>130</v>
      </c>
      <c r="F290" s="85">
        <f>F288/F289*100</f>
        <v>-28.407350689127103</v>
      </c>
      <c r="G290" s="41"/>
      <c r="H290" s="85">
        <f>H288/H289*100</f>
        <v>-47.459278852847</v>
      </c>
      <c r="I290" s="41"/>
      <c r="J290" s="85">
        <f>J288/J289*100</f>
        <v>-39.521555524618314</v>
      </c>
      <c r="K290" s="41"/>
      <c r="L290" s="85">
        <f>L288/L289*100</f>
        <v>-67.31634878648661</v>
      </c>
    </row>
    <row r="291" spans="6:12" ht="12" customHeight="1" thickTop="1">
      <c r="F291" s="40"/>
      <c r="H291" s="40"/>
      <c r="J291" s="40"/>
      <c r="K291" s="40"/>
      <c r="L291" s="40"/>
    </row>
    <row r="292" spans="1:2" ht="15">
      <c r="A292" s="71" t="s">
        <v>136</v>
      </c>
      <c r="B292" s="71" t="s">
        <v>145</v>
      </c>
    </row>
    <row r="293" ht="9" customHeight="1"/>
    <row r="294" ht="14.25">
      <c r="B294" s="45" t="s">
        <v>293</v>
      </c>
    </row>
    <row r="295" ht="12" customHeight="1"/>
    <row r="296" spans="1:4" ht="15">
      <c r="A296" s="71" t="s">
        <v>144</v>
      </c>
      <c r="B296" s="71" t="s">
        <v>171</v>
      </c>
      <c r="C296" s="71"/>
      <c r="D296" s="71"/>
    </row>
    <row r="297" ht="9.75" customHeight="1"/>
    <row r="298" spans="2:12" ht="14.25">
      <c r="B298" s="141" t="s">
        <v>299</v>
      </c>
      <c r="C298" s="141"/>
      <c r="D298" s="141"/>
      <c r="E298" s="141"/>
      <c r="F298" s="141"/>
      <c r="G298" s="141"/>
      <c r="H298" s="141"/>
      <c r="I298" s="141"/>
      <c r="J298" s="141"/>
      <c r="K298" s="141"/>
      <c r="L298" s="142"/>
    </row>
    <row r="299" spans="2:12" ht="14.25">
      <c r="B299" s="141"/>
      <c r="C299" s="141"/>
      <c r="D299" s="141"/>
      <c r="E299" s="141"/>
      <c r="F299" s="141"/>
      <c r="G299" s="141"/>
      <c r="H299" s="141"/>
      <c r="I299" s="141"/>
      <c r="J299" s="141"/>
      <c r="K299" s="141"/>
      <c r="L299" s="142"/>
    </row>
    <row r="300" ht="14.25">
      <c r="B300" s="45" t="s">
        <v>91</v>
      </c>
    </row>
    <row r="301" spans="2:3" ht="14.25">
      <c r="B301" s="45" t="s">
        <v>60</v>
      </c>
      <c r="C301" s="127" t="s">
        <v>298</v>
      </c>
    </row>
  </sheetData>
  <mergeCells count="35">
    <mergeCell ref="B174:L179"/>
    <mergeCell ref="B5:L6"/>
    <mergeCell ref="B9:L10"/>
    <mergeCell ref="B13:L14"/>
    <mergeCell ref="F133:H133"/>
    <mergeCell ref="J133:M133"/>
    <mergeCell ref="B23:L24"/>
    <mergeCell ref="B32:L33"/>
    <mergeCell ref="B45:L46"/>
    <mergeCell ref="B56:L57"/>
    <mergeCell ref="B92:L93"/>
    <mergeCell ref="B97:L98"/>
    <mergeCell ref="B115:L117"/>
    <mergeCell ref="B170:L172"/>
    <mergeCell ref="B157:L158"/>
    <mergeCell ref="B298:L299"/>
    <mergeCell ref="B219:L220"/>
    <mergeCell ref="B222:L224"/>
    <mergeCell ref="B226:L230"/>
    <mergeCell ref="F281:H281"/>
    <mergeCell ref="J281:L281"/>
    <mergeCell ref="B232:L234"/>
    <mergeCell ref="B182:L183"/>
    <mergeCell ref="B209:L210"/>
    <mergeCell ref="B212:L214"/>
    <mergeCell ref="B217:L218"/>
    <mergeCell ref="B201:L202"/>
    <mergeCell ref="B205:L207"/>
    <mergeCell ref="B185:L187"/>
    <mergeCell ref="B189:L190"/>
    <mergeCell ref="B263:L264"/>
    <mergeCell ref="B268:L271"/>
    <mergeCell ref="B273:L274"/>
    <mergeCell ref="B236:L238"/>
    <mergeCell ref="B241:L244"/>
  </mergeCells>
  <printOptions/>
  <pageMargins left="1" right="0.75" top="0.62" bottom="0.75" header="0.5" footer="0.5"/>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Tru-Tech Electronic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Tru-Tech Electronic (M) Sdn Bhd</dc:creator>
  <cp:keywords/>
  <dc:description>KLSE submission package - quarterly basis
Mar'03 Qtr mth end due submission date: end of May'03</dc:description>
  <cp:lastModifiedBy>faridah</cp:lastModifiedBy>
  <cp:lastPrinted>2006-02-24T07:36:40Z</cp:lastPrinted>
  <dcterms:created xsi:type="dcterms:W3CDTF">1999-10-28T06:34:36Z</dcterms:created>
  <dcterms:modified xsi:type="dcterms:W3CDTF">2006-02-27T01:44:45Z</dcterms:modified>
  <cp:category/>
  <cp:version/>
  <cp:contentType/>
  <cp:contentStatus/>
</cp:coreProperties>
</file>