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5970" windowHeight="6195" tabRatio="638" activeTab="3"/>
  </bookViews>
  <sheets>
    <sheet name="condQTR-BS" sheetId="1" r:id="rId1"/>
    <sheet name="condQTR-PL" sheetId="2" r:id="rId2"/>
    <sheet name="cond-QTR-equity" sheetId="3" r:id="rId3"/>
    <sheet name="condQTR-CF" sheetId="4" r:id="rId4"/>
  </sheets>
  <definedNames>
    <definedName name="\a">#REF!</definedName>
    <definedName name="\b">#REF!</definedName>
    <definedName name="_xlnm.Print_Area" localSheetId="0">'condQTR-BS'!$A$1:$I$59</definedName>
    <definedName name="_xlnm.Print_Area" localSheetId="3">'condQTR-CF'!$A$1:$F$57</definedName>
    <definedName name="_xlnm.Print_Area" localSheetId="2">'cond-QTR-equity'!$A$1:$M$42</definedName>
    <definedName name="_xlnm.Print_Area" localSheetId="1">'condQTR-PL'!$A$1:$F$35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<sst xmlns="http://schemas.openxmlformats.org/spreadsheetml/2006/main" count="174" uniqueCount="132">
  <si>
    <t>Diluted earnings per ordinary share (sen)</t>
  </si>
  <si>
    <t>Trade and other receivables</t>
  </si>
  <si>
    <t xml:space="preserve">Cash and cash equivalents </t>
  </si>
  <si>
    <t>Individual Quarter</t>
  </si>
  <si>
    <t>Cumulative Quarter</t>
  </si>
  <si>
    <t>Net changes in assets</t>
  </si>
  <si>
    <t>Net changes in liabilities</t>
  </si>
  <si>
    <t>Non-cash items</t>
  </si>
  <si>
    <t>Non-operating items</t>
  </si>
  <si>
    <t>AS AT</t>
  </si>
  <si>
    <t>Reserves</t>
  </si>
  <si>
    <t>Property, plant and equipment</t>
  </si>
  <si>
    <t>CASH AND CASH EQUIVALENTS AT END OF PERIOD</t>
  </si>
  <si>
    <t>Investment properties</t>
  </si>
  <si>
    <t>Property under development</t>
  </si>
  <si>
    <t>Current assets</t>
  </si>
  <si>
    <t>Current liabilities</t>
  </si>
  <si>
    <t>Net cash used in investing activites</t>
  </si>
  <si>
    <t>N/A</t>
  </si>
  <si>
    <t>Share capital</t>
  </si>
  <si>
    <t>Trade and other payables</t>
  </si>
  <si>
    <t>Borrowings</t>
  </si>
  <si>
    <t>CONDENSED UNAUDITED CONSOLIDATED BALANCE SHEETS</t>
  </si>
  <si>
    <t>CONDENSED UNAUDITED CONSOLIDATED INCOME STATEMENTS</t>
  </si>
  <si>
    <t>CONDENSED UNAUDITED CONSOLIDATED STATEMENTS OF CHANGES IN EQUITY</t>
  </si>
  <si>
    <t>CONDENSED UNAUDITED CONSOLIDATED CASH FLOW STATEMENTS</t>
  </si>
  <si>
    <t>Adjustment for :-</t>
  </si>
  <si>
    <t>FOR THE</t>
  </si>
  <si>
    <t>Progress billings</t>
  </si>
  <si>
    <t>interim financial statements.</t>
  </si>
  <si>
    <t>Share</t>
  </si>
  <si>
    <t>Accumulated</t>
  </si>
  <si>
    <t>Total</t>
  </si>
  <si>
    <t>CASH FLOWS FROM OPERATING ACTIVITIES</t>
  </si>
  <si>
    <t>CASH FLOWS FROM INVESTING ACTIVITIES</t>
  </si>
  <si>
    <t>CASH FLOWS FROM FINANCING ACTIVITIES</t>
  </si>
  <si>
    <t>conjuction with, these interim financial statements.</t>
  </si>
  <si>
    <t>RM'000</t>
  </si>
  <si>
    <t>Cash and bank balances</t>
  </si>
  <si>
    <t>Bank borrowings</t>
  </si>
  <si>
    <t>Bank overdrafts</t>
  </si>
  <si>
    <t>(Increase)/Decrease in working capital</t>
  </si>
  <si>
    <t>Loss</t>
  </si>
  <si>
    <t>CASH AND CASH EQUIVALENTS AT BEGINNING OF PERIOD</t>
  </si>
  <si>
    <t>Capital</t>
  </si>
  <si>
    <t>Premium</t>
  </si>
  <si>
    <t>Other investments</t>
  </si>
  <si>
    <t>Deferred Taxation</t>
  </si>
  <si>
    <t>Land held for property development</t>
  </si>
  <si>
    <t>Revenue</t>
  </si>
  <si>
    <t>3 Months Ended</t>
  </si>
  <si>
    <t>Deposits (net of amounts placed with sinking funds)</t>
  </si>
  <si>
    <t>At 1 July 2005</t>
  </si>
  <si>
    <t>Redeemable</t>
  </si>
  <si>
    <t>Convertible</t>
  </si>
  <si>
    <t>Secured</t>
  </si>
  <si>
    <t>("RCSLS")</t>
  </si>
  <si>
    <t>Non-distributable</t>
  </si>
  <si>
    <t>Surplus on</t>
  </si>
  <si>
    <t>Revaluation</t>
  </si>
  <si>
    <t>of properties</t>
  </si>
  <si>
    <t>Reserve</t>
  </si>
  <si>
    <t>Loan Stocks</t>
  </si>
  <si>
    <t>Inventories</t>
  </si>
  <si>
    <t>Tax recoverable</t>
  </si>
  <si>
    <t>Redeemable Convertible Secured</t>
  </si>
  <si>
    <t>Loan Stocks ("RCSLS") reserve</t>
  </si>
  <si>
    <t>RCSLS</t>
  </si>
  <si>
    <t>Sinking funds</t>
  </si>
  <si>
    <t>Note</t>
  </si>
  <si>
    <t>(a)</t>
  </si>
  <si>
    <t>Note :-</t>
  </si>
  <si>
    <t>This amount was placed with financial institutions pursuant to the issuance of RCSLS.</t>
  </si>
  <si>
    <t>Loss before taxation</t>
  </si>
  <si>
    <t>Net loss for the period</t>
  </si>
  <si>
    <t>Basic loss per ordinary share (sen)</t>
  </si>
  <si>
    <t>Cash and cash equivalents included in the cash flow statements comprise the following balance sheet amounts :-</t>
  </si>
  <si>
    <t>In accordance with FRS 107, Cash Flow Statement, the deposits are presented net of amounts placed in the sinking funds.</t>
  </si>
  <si>
    <t>CRIMSON LAND BERHAD (18067-K)</t>
  </si>
  <si>
    <t>This amount was withdrawn from sinking funds that had been previously deposited with financial institutions pursuant to the</t>
  </si>
  <si>
    <t>2006</t>
  </si>
  <si>
    <t>30/06/2006</t>
  </si>
  <si>
    <t>Deferred tax asset</t>
  </si>
  <si>
    <t>NET INCREASE IN CASH AND CASH EQUIVALENTS</t>
  </si>
  <si>
    <t>Net cash (used in)/generated from financing activities</t>
  </si>
  <si>
    <t>ASSETS</t>
  </si>
  <si>
    <t>Non-current assets</t>
  </si>
  <si>
    <t>TOTAL ASSETS</t>
  </si>
  <si>
    <t>EQUITY AND LIABILITIES</t>
  </si>
  <si>
    <t>Equity attributable to equity holders of the parent</t>
  </si>
  <si>
    <t>Total equity</t>
  </si>
  <si>
    <t>Non-current liabilities</t>
  </si>
  <si>
    <t>TOTAL EQUITY AND LIABILITIES</t>
  </si>
  <si>
    <t>Total liabilities</t>
  </si>
  <si>
    <t>FOR THE PERIOD ENDED 31 MARCH 2007</t>
  </si>
  <si>
    <t>AS AT 31 MARCH 2007</t>
  </si>
  <si>
    <t>31/03/2007</t>
  </si>
  <si>
    <t>31 MARCH</t>
  </si>
  <si>
    <t>2007</t>
  </si>
  <si>
    <t>9 Months Ended</t>
  </si>
  <si>
    <t>Income tax expense</t>
  </si>
  <si>
    <t>Attributable to :</t>
  </si>
  <si>
    <t>Shareholders of the Company</t>
  </si>
  <si>
    <t>FOR THE 9 MONTHS ENDED 31 MARCH 2007</t>
  </si>
  <si>
    <t>9 months quarter</t>
  </si>
  <si>
    <t>ended 31 MARCH 2007</t>
  </si>
  <si>
    <t>ended 31 MARCH 2006</t>
  </si>
  <si>
    <t>As as 31 March 2007</t>
  </si>
  <si>
    <t>As at 31 March 2006</t>
  </si>
  <si>
    <t>9 MONTHS ENDED</t>
  </si>
  <si>
    <t>31/03/2006</t>
  </si>
  <si>
    <t>of revalued properties</t>
  </si>
  <si>
    <t>At 1 July 2005 (Restated)</t>
  </si>
  <si>
    <t>Net loss for the year</t>
  </si>
  <si>
    <t>At 30 June/1 July 2006</t>
  </si>
  <si>
    <t>(Restated)</t>
  </si>
  <si>
    <t>Operating loss before working capital changes</t>
  </si>
  <si>
    <t>Net cash generated from operating activities</t>
  </si>
  <si>
    <t>Loss for the year</t>
  </si>
  <si>
    <t>Effect of adopting FRS 3</t>
  </si>
  <si>
    <t>Effect of adopting FRS 140</t>
  </si>
  <si>
    <t>Interest expense</t>
  </si>
  <si>
    <t>Interest income</t>
  </si>
  <si>
    <t>Operating loss</t>
  </si>
  <si>
    <t>At 30 June/1 July 2005 (Restated)</t>
  </si>
  <si>
    <t>(b)</t>
  </si>
  <si>
    <t>This amount was placed with financial institutions pursuant to the issuance of redeemable convertible secured loan stocks.</t>
  </si>
  <si>
    <t>Reversal of impairment losses</t>
  </si>
  <si>
    <t xml:space="preserve">The notes set out on pages 5 to 22 form an integral part of, and, should be read in </t>
  </si>
  <si>
    <t>The notes set out on pages 5 to 22 form an integral part of, and, should be read in conjunction with, these</t>
  </si>
  <si>
    <t>The notes set out on pages 5 to 22 form an integral part of, and, should be read in conjunction with, these interim financial statements.</t>
  </si>
  <si>
    <t>issuance of redeemable convertible secured loan stocks.</t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</si>
</sst>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\-&quot;RM&quot;#,##0"/>
    <numFmt numFmtId="165" formatCode="&quot;RM&quot;#,##0;[Red]\-&quot;RM&quot;#,##0"/>
    <numFmt numFmtId="166" formatCode="&quot;RM&quot;#,##0.00;\-&quot;RM&quot;#,##0.00"/>
    <numFmt numFmtId="167" formatCode="&quot;RM&quot;#,##0.00;[Red]\-&quot;RM&quot;#,##0.00"/>
    <numFmt numFmtId="168" formatCode="_-&quot;RM&quot;* #,##0_-;\-&quot;RM&quot;* #,##0_-;_-&quot;RM&quot;* &quot;-&quot;_-;_-@_-"/>
    <numFmt numFmtId="169" formatCode="_-* #,##0_-;\-* #,##0_-;_-* &quot;-&quot;_-;_-@_-"/>
    <numFmt numFmtId="170" formatCode="_-&quot;RM&quot;* #,##0.00_-;\-&quot;RM&quot;* #,##0.00_-;_-&quot;RM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dd\-mmm\-yy_)"/>
    <numFmt numFmtId="179" formatCode="0.00_)"/>
    <numFmt numFmtId="180" formatCode="#,##0.00000_);\(#,##0.00000\)"/>
    <numFmt numFmtId="181" formatCode="#,##0.0000_);\(#,##0.0000\)"/>
    <numFmt numFmtId="182" formatCode="#,##0.000000000_);\(#,##0.000000000\)"/>
    <numFmt numFmtId="183" formatCode="#,##0.000_);\(#,##0.000\)"/>
    <numFmt numFmtId="184" formatCode="#,##0.000000_);\(#,##0.000000\)"/>
    <numFmt numFmtId="185" formatCode="#,##0.00_);[Red]\(#,##0.00\);&quot;_&quot;"/>
    <numFmt numFmtId="186" formatCode="#,##0.00_);[Red]\(#,##0.00\);&quot;0&quot;"/>
    <numFmt numFmtId="187" formatCode="#,##0.00_);[Red]\(#,##0.00\);&quot;0.00&quot;"/>
    <numFmt numFmtId="188" formatCode="#,##0.00_);[Red]\(#,##0.00\);&quot;0.00_&quot;"/>
    <numFmt numFmtId="189" formatCode="0.00_);\(0.00\)"/>
    <numFmt numFmtId="190" formatCode="#,##0.0_);\(#,##0.0\)"/>
    <numFmt numFmtId="191" formatCode="#,##0.00000000_);\(#,##0.00000000\)"/>
    <numFmt numFmtId="192" formatCode="#,##0.0000000_);\(#,##0.0000000\)"/>
    <numFmt numFmtId="193" formatCode="_(* #,##0.0_);_(* \(#,##0.0\);_(* &quot;-&quot;_);_(@_)"/>
    <numFmt numFmtId="194" formatCode="_(* #,##0.00_);_(* \(#,##0.00\);_(* &quot;-&quot;_);_(@_)"/>
    <numFmt numFmtId="195" formatCode="0.0%"/>
    <numFmt numFmtId="196" formatCode="_(* #,##0_);_(* \(#,##0\);_(* &quot;-&quot;??_);_(@_)"/>
    <numFmt numFmtId="197" formatCode="_(* #,##0.0_);_(* \(#,##0.0\);_(* &quot;-&quot;??_);_(@_)"/>
    <numFmt numFmtId="198" formatCode="_(* #,##0.000_);_(* \(#,##0.000\);_(* &quot;-&quot;??_);_(@_)"/>
    <numFmt numFmtId="199" formatCode="#,##0.0_);[Red]\(#,##0.0\)"/>
    <numFmt numFmtId="200" formatCode="0.000%"/>
    <numFmt numFmtId="201" formatCode="_(* #,##0.000_);_(* \(#,##0.000\);_(* &quot;-&quot;_);_(@_)"/>
    <numFmt numFmtId="202" formatCode="_(* #,##0.0_);_(* \(#,##0.0\);_(* &quot;-&quot;?_);_(@_)"/>
    <numFmt numFmtId="203" formatCode="_(* #,##0.0000_);_(* \(#,##0.0000\);_(* &quot;-&quot;_);_(@_)"/>
    <numFmt numFmtId="204" formatCode="_(* #,##0.00000_);_(* \(#,##0.00000\);_(* &quot;-&quot;_);_(@_)"/>
    <numFmt numFmtId="205" formatCode="_(* #,##0.000000_);_(* \(#,##0.000000\);_(* &quot;-&quot;_);_(@_)"/>
    <numFmt numFmtId="206" formatCode="_(* #,##0.0000_);_(* \(#,##0.0000\);_(* &quot;-&quot;??_);_(@_)"/>
    <numFmt numFmtId="207" formatCode="_(* #,##0.00000_);_(* \(#,##0.00000\);_(* &quot;-&quot;??_);_(@_)"/>
    <numFmt numFmtId="208" formatCode="_(* #,##0.0000_);_(* \(#,##0.0000\);_(* &quot;-&quot;????_);_(@_)"/>
    <numFmt numFmtId="209" formatCode="_(* #,##0.0000000_);_(* \(#,##0.0000000\);_(* &quot;-&quot;???????_);_(@_)"/>
    <numFmt numFmtId="210" formatCode="_(* #,##0.00000_);_(* \(#,##0.00000\);_(* &quot;-&quot;?????_);_(@_)"/>
    <numFmt numFmtId="211" formatCode="_(* #,##0.000_);_(* \(#,##0.000\);_(* &quot;-&quot;???_);_(@_)"/>
    <numFmt numFmtId="212" formatCode="_(* #,##0.0000000_);_(* \(#,##0.0000000\);_(* &quot;-&quot;_);_(@_)"/>
    <numFmt numFmtId="213" formatCode="_(* #,##0.000000_);_(* \(#,##0.000000\);_(* &quot;-&quot;??_);_(@_)"/>
    <numFmt numFmtId="214" formatCode="_(* #,##0.0000000_);_(* \(#,##0.0000000\);_(* &quot;-&quot;??_);_(@_)"/>
    <numFmt numFmtId="215" formatCode="_(* #,##0.00000000_);_(* \(#,##0.00000000\);_(* &quot;-&quot;??_);_(@_)"/>
    <numFmt numFmtId="216" formatCode="_(* #,##0.000000000_);_(* \(#,##0.000000000\);_(* &quot;-&quot;??_);_(@_)"/>
    <numFmt numFmtId="217" formatCode="m/d"/>
    <numFmt numFmtId="218" formatCode="0_);\(0\)"/>
  </numFmts>
  <fonts count="12">
    <font>
      <sz val="12"/>
      <name val="Helv"/>
      <family val="0"/>
    </font>
    <font>
      <sz val="10"/>
      <name val="Arial"/>
      <family val="0"/>
    </font>
    <font>
      <b/>
      <sz val="18"/>
      <name val="Times New Roman"/>
      <family val="1"/>
    </font>
    <font>
      <b/>
      <u val="single"/>
      <sz val="18"/>
      <name val="Times New Roman"/>
      <family val="1"/>
    </font>
    <font>
      <u val="single"/>
      <sz val="7.2"/>
      <color indexed="12"/>
      <name val="Helv"/>
      <family val="0"/>
    </font>
    <font>
      <u val="single"/>
      <sz val="7.2"/>
      <color indexed="36"/>
      <name val="Helv"/>
      <family val="0"/>
    </font>
    <font>
      <sz val="18"/>
      <name val="Times New Roman"/>
      <family val="1"/>
    </font>
    <font>
      <sz val="18"/>
      <color indexed="10"/>
      <name val="Times New Roman"/>
      <family val="1"/>
    </font>
    <font>
      <u val="single"/>
      <sz val="18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2">
    <xf numFmtId="3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76">
    <xf numFmtId="39" fontId="0" fillId="0" borderId="0" xfId="0" applyAlignment="1">
      <alignment/>
    </xf>
    <xf numFmtId="39" fontId="2" fillId="0" borderId="0" xfId="0" applyFont="1" applyAlignment="1">
      <alignment/>
    </xf>
    <xf numFmtId="39" fontId="3" fillId="0" borderId="0" xfId="0" applyFont="1" applyAlignment="1">
      <alignment/>
    </xf>
    <xf numFmtId="39" fontId="6" fillId="0" borderId="0" xfId="0" applyFont="1" applyAlignment="1">
      <alignment/>
    </xf>
    <xf numFmtId="39" fontId="6" fillId="0" borderId="0" xfId="0" applyFont="1" applyAlignment="1">
      <alignment horizontal="center"/>
    </xf>
    <xf numFmtId="41" fontId="6" fillId="0" borderId="0" xfId="0" applyNumberFormat="1" applyFont="1" applyAlignment="1">
      <alignment/>
    </xf>
    <xf numFmtId="41" fontId="2" fillId="0" borderId="0" xfId="0" applyNumberFormat="1" applyFont="1" applyAlignment="1">
      <alignment horizontal="center"/>
    </xf>
    <xf numFmtId="39" fontId="2" fillId="0" borderId="0" xfId="0" applyFont="1" applyAlignment="1">
      <alignment horizontal="center"/>
    </xf>
    <xf numFmtId="41" fontId="2" fillId="0" borderId="0" xfId="0" applyNumberFormat="1" applyFont="1" applyAlignment="1" quotePrefix="1">
      <alignment horizontal="center"/>
    </xf>
    <xf numFmtId="39" fontId="6" fillId="0" borderId="0" xfId="0" applyFont="1" applyAlignment="1" quotePrefix="1">
      <alignment horizontal="center"/>
    </xf>
    <xf numFmtId="41" fontId="6" fillId="0" borderId="1" xfId="0" applyNumberFormat="1" applyFont="1" applyBorder="1" applyAlignment="1">
      <alignment/>
    </xf>
    <xf numFmtId="41" fontId="6" fillId="0" borderId="0" xfId="0" applyNumberFormat="1" applyFont="1" applyBorder="1" applyAlignment="1">
      <alignment/>
    </xf>
    <xf numFmtId="39" fontId="7" fillId="0" borderId="0" xfId="0" applyFont="1" applyAlignment="1">
      <alignment/>
    </xf>
    <xf numFmtId="41" fontId="6" fillId="0" borderId="2" xfId="0" applyNumberFormat="1" applyFont="1" applyBorder="1" applyAlignment="1">
      <alignment/>
    </xf>
    <xf numFmtId="39" fontId="8" fillId="0" borderId="0" xfId="0" applyFont="1" applyAlignment="1">
      <alignment/>
    </xf>
    <xf numFmtId="39" fontId="6" fillId="0" borderId="0" xfId="0" applyFont="1" applyAlignment="1" quotePrefix="1">
      <alignment/>
    </xf>
    <xf numFmtId="39" fontId="9" fillId="0" borderId="0" xfId="0" applyFont="1" applyAlignment="1">
      <alignment/>
    </xf>
    <xf numFmtId="39" fontId="10" fillId="0" borderId="0" xfId="0" applyFont="1" applyAlignment="1">
      <alignment/>
    </xf>
    <xf numFmtId="39" fontId="10" fillId="0" borderId="0" xfId="0" applyFont="1" applyAlignment="1">
      <alignment horizontal="center"/>
    </xf>
    <xf numFmtId="41" fontId="10" fillId="0" borderId="0" xfId="0" applyNumberFormat="1" applyFont="1" applyAlignment="1">
      <alignment/>
    </xf>
    <xf numFmtId="39" fontId="11" fillId="0" borderId="0" xfId="0" applyFont="1" applyAlignment="1">
      <alignment/>
    </xf>
    <xf numFmtId="37" fontId="6" fillId="0" borderId="0" xfId="0" applyNumberFormat="1" applyFont="1" applyAlignment="1">
      <alignment/>
    </xf>
    <xf numFmtId="39" fontId="6" fillId="0" borderId="0" xfId="0" applyFont="1" applyBorder="1" applyAlignment="1">
      <alignment/>
    </xf>
    <xf numFmtId="194" fontId="6" fillId="0" borderId="3" xfId="0" applyNumberFormat="1" applyFont="1" applyFill="1" applyBorder="1" applyAlignment="1">
      <alignment/>
    </xf>
    <xf numFmtId="41" fontId="6" fillId="0" borderId="0" xfId="0" applyNumberFormat="1" applyFont="1" applyFill="1" applyAlignment="1">
      <alignment/>
    </xf>
    <xf numFmtId="41" fontId="6" fillId="0" borderId="3" xfId="0" applyNumberFormat="1" applyFont="1" applyBorder="1" applyAlignment="1">
      <alignment horizontal="right"/>
    </xf>
    <xf numFmtId="41" fontId="6" fillId="0" borderId="0" xfId="15" applyNumberFormat="1" applyFont="1" applyAlignment="1">
      <alignment/>
    </xf>
    <xf numFmtId="41" fontId="2" fillId="0" borderId="0" xfId="0" applyNumberFormat="1" applyFont="1" applyAlignment="1">
      <alignment horizontal="centerContinuous"/>
    </xf>
    <xf numFmtId="41" fontId="6" fillId="0" borderId="3" xfId="0" applyNumberFormat="1" applyFont="1" applyFill="1" applyBorder="1" applyAlignment="1">
      <alignment horizontal="right"/>
    </xf>
    <xf numFmtId="41" fontId="6" fillId="0" borderId="0" xfId="0" applyNumberFormat="1" applyFont="1" applyAlignment="1">
      <alignment horizontal="centerContinuous"/>
    </xf>
    <xf numFmtId="0" fontId="6" fillId="0" borderId="0" xfId="0" applyNumberFormat="1" applyFont="1" applyAlignment="1">
      <alignment/>
    </xf>
    <xf numFmtId="0" fontId="2" fillId="0" borderId="0" xfId="0" applyNumberFormat="1" applyFont="1" applyAlignment="1" quotePrefix="1">
      <alignment horizontal="center"/>
    </xf>
    <xf numFmtId="41" fontId="6" fillId="0" borderId="1" xfId="15" applyNumberFormat="1" applyFont="1" applyBorder="1" applyAlignment="1">
      <alignment/>
    </xf>
    <xf numFmtId="41" fontId="6" fillId="0" borderId="4" xfId="0" applyNumberFormat="1" applyFont="1" applyBorder="1" applyAlignment="1">
      <alignment/>
    </xf>
    <xf numFmtId="41" fontId="6" fillId="0" borderId="5" xfId="0" applyNumberFormat="1" applyFont="1" applyBorder="1" applyAlignment="1">
      <alignment/>
    </xf>
    <xf numFmtId="194" fontId="6" fillId="0" borderId="0" xfId="0" applyNumberFormat="1" applyFont="1" applyAlignment="1">
      <alignment/>
    </xf>
    <xf numFmtId="39" fontId="6" fillId="0" borderId="0" xfId="0" applyFont="1" applyAlignment="1">
      <alignment/>
    </xf>
    <xf numFmtId="39" fontId="0" fillId="0" borderId="0" xfId="0" applyAlignment="1">
      <alignment/>
    </xf>
    <xf numFmtId="39" fontId="8" fillId="0" borderId="0" xfId="0" applyFont="1" applyAlignment="1">
      <alignment/>
    </xf>
    <xf numFmtId="41" fontId="6" fillId="0" borderId="0" xfId="0" applyNumberFormat="1" applyFont="1" applyFill="1" applyBorder="1" applyAlignment="1">
      <alignment/>
    </xf>
    <xf numFmtId="39" fontId="6" fillId="2" borderId="0" xfId="0" applyFont="1" applyFill="1" applyAlignment="1">
      <alignment/>
    </xf>
    <xf numFmtId="41" fontId="2" fillId="0" borderId="0" xfId="0" applyNumberFormat="1" applyFont="1" applyFill="1" applyAlignment="1">
      <alignment horizontal="center"/>
    </xf>
    <xf numFmtId="41" fontId="6" fillId="0" borderId="3" xfId="0" applyNumberFormat="1" applyFont="1" applyBorder="1" applyAlignment="1">
      <alignment/>
    </xf>
    <xf numFmtId="41" fontId="6" fillId="0" borderId="3" xfId="0" applyNumberFormat="1" applyFont="1" applyFill="1" applyBorder="1" applyAlignment="1">
      <alignment/>
    </xf>
    <xf numFmtId="39" fontId="2" fillId="0" borderId="0" xfId="0" applyFont="1" applyFill="1" applyAlignment="1">
      <alignment/>
    </xf>
    <xf numFmtId="39" fontId="6" fillId="0" borderId="0" xfId="0" applyFont="1" applyFill="1" applyAlignment="1">
      <alignment/>
    </xf>
    <xf numFmtId="39" fontId="9" fillId="0" borderId="0" xfId="0" applyFont="1" applyFill="1" applyAlignment="1">
      <alignment/>
    </xf>
    <xf numFmtId="39" fontId="10" fillId="0" borderId="0" xfId="0" applyFont="1" applyFill="1" applyAlignment="1">
      <alignment/>
    </xf>
    <xf numFmtId="41" fontId="10" fillId="0" borderId="0" xfId="15" applyNumberFormat="1" applyFont="1" applyFill="1" applyAlignment="1">
      <alignment/>
    </xf>
    <xf numFmtId="196" fontId="10" fillId="0" borderId="0" xfId="15" applyNumberFormat="1" applyFont="1" applyFill="1" applyAlignment="1">
      <alignment/>
    </xf>
    <xf numFmtId="41" fontId="10" fillId="0" borderId="0" xfId="0" applyNumberFormat="1" applyFont="1" applyFill="1" applyAlignment="1">
      <alignment/>
    </xf>
    <xf numFmtId="39" fontId="11" fillId="0" borderId="0" xfId="0" applyFont="1" applyFill="1" applyAlignment="1">
      <alignment/>
    </xf>
    <xf numFmtId="41" fontId="6" fillId="0" borderId="0" xfId="15" applyNumberFormat="1" applyFont="1" applyFill="1" applyAlignment="1">
      <alignment/>
    </xf>
    <xf numFmtId="196" fontId="6" fillId="0" borderId="0" xfId="15" applyNumberFormat="1" applyFont="1" applyFill="1" applyAlignment="1">
      <alignment/>
    </xf>
    <xf numFmtId="41" fontId="2" fillId="0" borderId="0" xfId="15" applyNumberFormat="1" applyFont="1" applyFill="1" applyAlignment="1">
      <alignment horizontal="center"/>
    </xf>
    <xf numFmtId="41" fontId="2" fillId="0" borderId="0" xfId="15" applyNumberFormat="1" applyFont="1" applyFill="1" applyBorder="1" applyAlignment="1">
      <alignment horizontal="center"/>
    </xf>
    <xf numFmtId="41" fontId="2" fillId="0" borderId="0" xfId="15" applyNumberFormat="1" applyFont="1" applyFill="1" applyBorder="1" applyAlignment="1" quotePrefix="1">
      <alignment horizontal="center"/>
    </xf>
    <xf numFmtId="196" fontId="2" fillId="0" borderId="0" xfId="15" applyNumberFormat="1" applyFont="1" applyFill="1" applyBorder="1" applyAlignment="1" quotePrefix="1">
      <alignment horizontal="center"/>
    </xf>
    <xf numFmtId="196" fontId="2" fillId="0" borderId="0" xfId="15" applyNumberFormat="1" applyFont="1" applyFill="1" applyBorder="1" applyAlignment="1">
      <alignment horizontal="center"/>
    </xf>
    <xf numFmtId="39" fontId="2" fillId="0" borderId="0" xfId="0" applyFont="1" applyFill="1" applyAlignment="1">
      <alignment horizontal="center"/>
    </xf>
    <xf numFmtId="196" fontId="2" fillId="0" borderId="0" xfId="15" applyNumberFormat="1" applyFont="1" applyFill="1" applyAlignment="1">
      <alignment horizontal="center"/>
    </xf>
    <xf numFmtId="41" fontId="6" fillId="0" borderId="0" xfId="15" applyNumberFormat="1" applyFont="1" applyFill="1" applyBorder="1" applyAlignment="1">
      <alignment/>
    </xf>
    <xf numFmtId="196" fontId="6" fillId="0" borderId="0" xfId="15" applyNumberFormat="1" applyFont="1" applyFill="1" applyBorder="1" applyAlignment="1">
      <alignment/>
    </xf>
    <xf numFmtId="39" fontId="3" fillId="0" borderId="0" xfId="0" applyFont="1" applyFill="1" applyAlignment="1">
      <alignment/>
    </xf>
    <xf numFmtId="41" fontId="6" fillId="0" borderId="1" xfId="15" applyNumberFormat="1" applyFont="1" applyFill="1" applyBorder="1" applyAlignment="1">
      <alignment/>
    </xf>
    <xf numFmtId="41" fontId="6" fillId="0" borderId="1" xfId="0" applyNumberFormat="1" applyFont="1" applyFill="1" applyBorder="1" applyAlignment="1">
      <alignment/>
    </xf>
    <xf numFmtId="39" fontId="7" fillId="0" borderId="0" xfId="0" applyFont="1" applyFill="1" applyAlignment="1">
      <alignment/>
    </xf>
    <xf numFmtId="41" fontId="6" fillId="0" borderId="2" xfId="15" applyNumberFormat="1" applyFont="1" applyFill="1" applyBorder="1" applyAlignment="1">
      <alignment/>
    </xf>
    <xf numFmtId="37" fontId="7" fillId="0" borderId="0" xfId="0" applyNumberFormat="1" applyFont="1" applyFill="1" applyAlignment="1">
      <alignment/>
    </xf>
    <xf numFmtId="39" fontId="6" fillId="0" borderId="0" xfId="0" applyFont="1" applyFill="1" applyBorder="1" applyAlignment="1">
      <alignment/>
    </xf>
    <xf numFmtId="37" fontId="6" fillId="0" borderId="0" xfId="0" applyNumberFormat="1" applyFont="1" applyFill="1" applyAlignment="1">
      <alignment/>
    </xf>
    <xf numFmtId="39" fontId="6" fillId="0" borderId="0" xfId="0" applyFont="1" applyFill="1" applyAlignment="1">
      <alignment/>
    </xf>
    <xf numFmtId="39" fontId="6" fillId="0" borderId="0" xfId="0" applyFont="1" applyFill="1" applyAlignment="1">
      <alignment horizontal="center"/>
    </xf>
    <xf numFmtId="39" fontId="2" fillId="0" borderId="0" xfId="0" applyFont="1" applyAlignment="1">
      <alignment horizontal="center"/>
    </xf>
    <xf numFmtId="37" fontId="2" fillId="0" borderId="0" xfId="0" applyNumberFormat="1" applyFont="1" applyAlignment="1" quotePrefix="1">
      <alignment horizontal="center"/>
    </xf>
    <xf numFmtId="39" fontId="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1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</xdr:row>
      <xdr:rowOff>161925</xdr:rowOff>
    </xdr:from>
    <xdr:to>
      <xdr:col>4</xdr:col>
      <xdr:colOff>1314450</xdr:colOff>
      <xdr:row>4</xdr:row>
      <xdr:rowOff>161925</xdr:rowOff>
    </xdr:to>
    <xdr:sp>
      <xdr:nvSpPr>
        <xdr:cNvPr id="1" name="Line 1"/>
        <xdr:cNvSpPr>
          <a:spLocks/>
        </xdr:cNvSpPr>
      </xdr:nvSpPr>
      <xdr:spPr>
        <a:xfrm flipH="1">
          <a:off x="4848225" y="13620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57150</xdr:colOff>
      <xdr:row>4</xdr:row>
      <xdr:rowOff>171450</xdr:rowOff>
    </xdr:from>
    <xdr:to>
      <xdr:col>8</xdr:col>
      <xdr:colOff>1400175</xdr:colOff>
      <xdr:row>4</xdr:row>
      <xdr:rowOff>171450</xdr:rowOff>
    </xdr:to>
    <xdr:sp>
      <xdr:nvSpPr>
        <xdr:cNvPr id="2" name="Line 2"/>
        <xdr:cNvSpPr>
          <a:spLocks/>
        </xdr:cNvSpPr>
      </xdr:nvSpPr>
      <xdr:spPr>
        <a:xfrm>
          <a:off x="8067675" y="1371600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1:J61"/>
  <sheetViews>
    <sheetView view="pageBreakPreview" zoomScale="60" zoomScaleNormal="60" workbookViewId="0" topLeftCell="A45">
      <selection activeCell="A59" sqref="A59"/>
    </sheetView>
  </sheetViews>
  <sheetFormatPr defaultColWidth="8.88671875" defaultRowHeight="15.75"/>
  <cols>
    <col min="1" max="1" width="4.10546875" style="3" customWidth="1"/>
    <col min="2" max="2" width="2.6640625" style="3" customWidth="1"/>
    <col min="3" max="3" width="20.6640625" style="3" customWidth="1"/>
    <col min="4" max="4" width="20.10546875" style="3" customWidth="1"/>
    <col min="5" max="5" width="10.88671875" style="4" customWidth="1"/>
    <col min="6" max="6" width="2.88671875" style="3" customWidth="1"/>
    <col min="7" max="7" width="18.77734375" style="5" customWidth="1"/>
    <col min="8" max="8" width="2.88671875" style="5" customWidth="1"/>
    <col min="9" max="9" width="18.77734375" style="5" customWidth="1"/>
    <col min="10" max="10" width="14.4453125" style="3" customWidth="1"/>
    <col min="11" max="16384" width="8.88671875" style="3" customWidth="1"/>
  </cols>
  <sheetData>
    <row r="1" spans="1:9" s="17" customFormat="1" ht="26.25">
      <c r="A1" s="16" t="s">
        <v>78</v>
      </c>
      <c r="E1" s="18"/>
      <c r="G1" s="19"/>
      <c r="H1" s="19"/>
      <c r="I1" s="19"/>
    </row>
    <row r="2" spans="1:9" s="17" customFormat="1" ht="26.25">
      <c r="A2" s="20" t="s">
        <v>22</v>
      </c>
      <c r="E2" s="18"/>
      <c r="G2" s="19"/>
      <c r="H2" s="19"/>
      <c r="I2" s="19"/>
    </row>
    <row r="3" spans="1:9" s="17" customFormat="1" ht="26.25">
      <c r="A3" s="20" t="s">
        <v>95</v>
      </c>
      <c r="E3" s="18"/>
      <c r="G3" s="19"/>
      <c r="H3" s="19"/>
      <c r="I3" s="19"/>
    </row>
    <row r="4" spans="1:9" ht="23.25">
      <c r="A4" s="2"/>
      <c r="G4" s="6"/>
      <c r="H4" s="6"/>
      <c r="I4" s="6"/>
    </row>
    <row r="5" spans="5:9" ht="23.25">
      <c r="E5" s="7"/>
      <c r="G5" s="6" t="s">
        <v>9</v>
      </c>
      <c r="H5" s="6"/>
      <c r="I5" s="6" t="s">
        <v>9</v>
      </c>
    </row>
    <row r="6" spans="5:9" ht="23.25">
      <c r="E6" s="7"/>
      <c r="G6" s="8" t="s">
        <v>96</v>
      </c>
      <c r="H6" s="6"/>
      <c r="I6" s="8" t="s">
        <v>81</v>
      </c>
    </row>
    <row r="7" spans="5:9" ht="23.25">
      <c r="E7" s="7"/>
      <c r="G7" s="8"/>
      <c r="H7" s="6"/>
      <c r="I7" s="6" t="s">
        <v>115</v>
      </c>
    </row>
    <row r="8" spans="5:9" ht="23.25">
      <c r="E8" s="7" t="s">
        <v>69</v>
      </c>
      <c r="G8" s="6" t="s">
        <v>37</v>
      </c>
      <c r="H8" s="6"/>
      <c r="I8" s="6" t="s">
        <v>37</v>
      </c>
    </row>
    <row r="9" spans="8:9" ht="23.25">
      <c r="H9" s="6"/>
      <c r="I9" s="6"/>
    </row>
    <row r="10" spans="1:9" ht="23.25">
      <c r="A10" s="1" t="s">
        <v>85</v>
      </c>
      <c r="H10" s="6"/>
      <c r="I10" s="6"/>
    </row>
    <row r="11" spans="1:9" ht="23.25">
      <c r="A11" s="1" t="s">
        <v>86</v>
      </c>
      <c r="H11" s="6"/>
      <c r="I11" s="6"/>
    </row>
    <row r="12" spans="2:9" ht="23.25">
      <c r="B12" s="3" t="s">
        <v>11</v>
      </c>
      <c r="E12" s="9"/>
      <c r="G12" s="5">
        <v>2388</v>
      </c>
      <c r="H12" s="6"/>
      <c r="I12" s="5">
        <v>1200</v>
      </c>
    </row>
    <row r="13" spans="2:9" ht="23.25">
      <c r="B13" s="3" t="s">
        <v>82</v>
      </c>
      <c r="E13" s="9"/>
      <c r="G13" s="5">
        <v>2240</v>
      </c>
      <c r="H13" s="6"/>
      <c r="I13" s="5">
        <v>2240</v>
      </c>
    </row>
    <row r="14" spans="2:9" ht="23.25">
      <c r="B14" s="3" t="s">
        <v>48</v>
      </c>
      <c r="E14" s="9"/>
      <c r="G14" s="5">
        <v>105000</v>
      </c>
      <c r="H14" s="6"/>
      <c r="I14" s="5">
        <v>129000</v>
      </c>
    </row>
    <row r="15" spans="2:9" ht="23.25">
      <c r="B15" s="3" t="s">
        <v>13</v>
      </c>
      <c r="E15" s="9"/>
      <c r="G15" s="5">
        <v>116700</v>
      </c>
      <c r="I15" s="5">
        <v>116700</v>
      </c>
    </row>
    <row r="16" ht="23.25">
      <c r="E16" s="9"/>
    </row>
    <row r="17" spans="5:9" ht="23.25">
      <c r="E17" s="9"/>
      <c r="G17" s="33">
        <f>SUM(G12:G16)</f>
        <v>226328</v>
      </c>
      <c r="I17" s="33">
        <f>SUM(I12:I16)</f>
        <v>249140</v>
      </c>
    </row>
    <row r="19" spans="1:9" ht="23.25">
      <c r="A19" s="1" t="s">
        <v>15</v>
      </c>
      <c r="E19" s="9"/>
      <c r="G19" s="11"/>
      <c r="I19" s="11"/>
    </row>
    <row r="20" spans="2:9" ht="23.25">
      <c r="B20" s="3" t="s">
        <v>63</v>
      </c>
      <c r="E20" s="9"/>
      <c r="G20" s="11">
        <v>18696</v>
      </c>
      <c r="H20" s="11"/>
      <c r="I20" s="11">
        <v>18696</v>
      </c>
    </row>
    <row r="21" spans="2:9" ht="23.25">
      <c r="B21" s="3" t="s">
        <v>14</v>
      </c>
      <c r="G21" s="11">
        <v>153576</v>
      </c>
      <c r="H21" s="11"/>
      <c r="I21" s="11">
        <v>166089</v>
      </c>
    </row>
    <row r="22" spans="2:10" ht="23.25">
      <c r="B22" s="3" t="s">
        <v>1</v>
      </c>
      <c r="G22" s="11">
        <v>17071</v>
      </c>
      <c r="H22" s="11"/>
      <c r="I22" s="11">
        <v>12288</v>
      </c>
      <c r="J22" s="12"/>
    </row>
    <row r="23" spans="2:10" ht="23.25">
      <c r="B23" s="3" t="s">
        <v>64</v>
      </c>
      <c r="G23" s="11">
        <v>102</v>
      </c>
      <c r="H23" s="11"/>
      <c r="I23" s="11">
        <v>194</v>
      </c>
      <c r="J23" s="12"/>
    </row>
    <row r="24" spans="2:10" ht="23.25">
      <c r="B24" s="3" t="s">
        <v>68</v>
      </c>
      <c r="E24" s="4" t="s">
        <v>70</v>
      </c>
      <c r="G24" s="11">
        <v>16564</v>
      </c>
      <c r="H24" s="11"/>
      <c r="I24" s="11">
        <v>9175</v>
      </c>
      <c r="J24" s="12"/>
    </row>
    <row r="25" spans="2:9" ht="23.25">
      <c r="B25" s="3" t="s">
        <v>2</v>
      </c>
      <c r="G25" s="11">
        <v>7801</v>
      </c>
      <c r="H25" s="11"/>
      <c r="I25" s="11">
        <v>6312</v>
      </c>
    </row>
    <row r="26" spans="7:9" ht="23.25">
      <c r="G26" s="33">
        <f>SUM(G20:G25)</f>
        <v>213810</v>
      </c>
      <c r="H26" s="11"/>
      <c r="I26" s="33">
        <f>SUM(I20:I25)</f>
        <v>212754</v>
      </c>
    </row>
    <row r="27" spans="7:9" ht="23.25">
      <c r="G27" s="11"/>
      <c r="H27" s="11"/>
      <c r="I27" s="11"/>
    </row>
    <row r="28" spans="1:9" ht="24" thickBot="1">
      <c r="A28" s="1" t="s">
        <v>87</v>
      </c>
      <c r="G28" s="13">
        <f>+G17+G26</f>
        <v>440138</v>
      </c>
      <c r="H28" s="11"/>
      <c r="I28" s="13">
        <f>+I17+I26</f>
        <v>461894</v>
      </c>
    </row>
    <row r="29" spans="7:9" ht="24" thickTop="1">
      <c r="G29" s="11"/>
      <c r="H29" s="11"/>
      <c r="I29" s="11"/>
    </row>
    <row r="30" ht="23.25">
      <c r="A30" s="1" t="s">
        <v>88</v>
      </c>
    </row>
    <row r="31" ht="23.25">
      <c r="A31" s="1" t="s">
        <v>89</v>
      </c>
    </row>
    <row r="32" spans="2:9" ht="23.25">
      <c r="B32" s="3" t="s">
        <v>19</v>
      </c>
      <c r="G32" s="5">
        <v>157097</v>
      </c>
      <c r="I32" s="5">
        <v>157097</v>
      </c>
    </row>
    <row r="33" ht="23.25">
      <c r="B33" s="3" t="s">
        <v>65</v>
      </c>
    </row>
    <row r="34" spans="3:9" ht="23.25">
      <c r="C34" s="3" t="s">
        <v>66</v>
      </c>
      <c r="G34" s="5">
        <v>36637</v>
      </c>
      <c r="I34" s="5">
        <v>36637</v>
      </c>
    </row>
    <row r="35" spans="2:9" ht="23.25">
      <c r="B35" s="3" t="s">
        <v>10</v>
      </c>
      <c r="G35" s="10">
        <f>+'cond-QTR-equity'!G28+'cond-QTR-equity'!I28+'cond-QTR-equity'!K28</f>
        <v>-202493</v>
      </c>
      <c r="H35" s="11"/>
      <c r="I35" s="10">
        <f>-192271+21923</f>
        <v>-170348</v>
      </c>
    </row>
    <row r="36" spans="1:9" ht="23.25">
      <c r="A36" s="1" t="s">
        <v>90</v>
      </c>
      <c r="E36" s="9"/>
      <c r="G36" s="33">
        <f>SUM(G32:G35)</f>
        <v>-8759</v>
      </c>
      <c r="I36" s="33">
        <f>SUM(I32:I35)</f>
        <v>23386</v>
      </c>
    </row>
    <row r="37" ht="23.25">
      <c r="E37" s="9"/>
    </row>
    <row r="39" spans="1:5" ht="23.25">
      <c r="A39" s="1" t="s">
        <v>91</v>
      </c>
      <c r="E39" s="9"/>
    </row>
    <row r="40" spans="2:9" ht="23.25">
      <c r="B40" s="3" t="s">
        <v>21</v>
      </c>
      <c r="E40" s="9"/>
      <c r="G40" s="5">
        <v>117</v>
      </c>
      <c r="I40" s="5">
        <v>146</v>
      </c>
    </row>
    <row r="41" spans="2:9" ht="23.25">
      <c r="B41" s="3" t="s">
        <v>67</v>
      </c>
      <c r="E41" s="9"/>
      <c r="G41" s="5">
        <v>337605</v>
      </c>
      <c r="I41" s="5">
        <v>326734</v>
      </c>
    </row>
    <row r="42" spans="2:9" ht="23.25">
      <c r="B42" s="3" t="s">
        <v>47</v>
      </c>
      <c r="E42" s="9"/>
      <c r="G42" s="5">
        <v>40556</v>
      </c>
      <c r="I42" s="5">
        <v>42651</v>
      </c>
    </row>
    <row r="43" spans="7:9" ht="23.25">
      <c r="G43" s="33">
        <f>SUM(G40:G42)</f>
        <v>378278</v>
      </c>
      <c r="I43" s="33">
        <f>SUM(I40:I42)</f>
        <v>369531</v>
      </c>
    </row>
    <row r="44" ht="23.25">
      <c r="I44" s="11"/>
    </row>
    <row r="45" spans="1:9" ht="23.25">
      <c r="A45" s="1" t="s">
        <v>16</v>
      </c>
      <c r="E45" s="9"/>
      <c r="G45" s="11"/>
      <c r="H45" s="11"/>
      <c r="I45" s="11"/>
    </row>
    <row r="46" spans="2:9" ht="23.25">
      <c r="B46" s="3" t="s">
        <v>20</v>
      </c>
      <c r="E46" s="9"/>
      <c r="G46" s="11">
        <v>37369</v>
      </c>
      <c r="H46" s="11"/>
      <c r="I46" s="11">
        <v>38453</v>
      </c>
    </row>
    <row r="47" spans="2:9" ht="23.25">
      <c r="B47" s="3" t="s">
        <v>28</v>
      </c>
      <c r="E47" s="9"/>
      <c r="G47" s="11">
        <v>29043</v>
      </c>
      <c r="H47" s="11"/>
      <c r="I47" s="11">
        <v>24985</v>
      </c>
    </row>
    <row r="48" spans="2:9" ht="23.25">
      <c r="B48" s="3" t="s">
        <v>21</v>
      </c>
      <c r="G48" s="11">
        <v>4207</v>
      </c>
      <c r="H48" s="11"/>
      <c r="I48" s="11">
        <v>5539</v>
      </c>
    </row>
    <row r="49" spans="7:9" ht="23.25">
      <c r="G49" s="33">
        <f>SUM(G46:G48)</f>
        <v>70619</v>
      </c>
      <c r="H49" s="11"/>
      <c r="I49" s="33">
        <f>SUM(I46:I48)</f>
        <v>68977</v>
      </c>
    </row>
    <row r="50" spans="7:9" ht="23.25">
      <c r="G50" s="11"/>
      <c r="H50" s="11"/>
      <c r="I50" s="11"/>
    </row>
    <row r="51" spans="1:9" ht="23.25">
      <c r="A51" s="1" t="s">
        <v>93</v>
      </c>
      <c r="G51" s="33">
        <f>+G43+G49</f>
        <v>448897</v>
      </c>
      <c r="H51" s="11"/>
      <c r="I51" s="33">
        <f>+I43+I49</f>
        <v>438508</v>
      </c>
    </row>
    <row r="52" ht="23.25">
      <c r="I52" s="11"/>
    </row>
    <row r="53" spans="1:9" ht="24" thickBot="1">
      <c r="A53" s="1" t="s">
        <v>92</v>
      </c>
      <c r="G53" s="13">
        <f>+G36+G51</f>
        <v>440138</v>
      </c>
      <c r="I53" s="13">
        <f>+I36+I51</f>
        <v>461894</v>
      </c>
    </row>
    <row r="54" ht="24" thickTop="1">
      <c r="I54" s="11"/>
    </row>
    <row r="55" spans="1:9" ht="23.25">
      <c r="A55" s="14" t="s">
        <v>71</v>
      </c>
      <c r="I55" s="11"/>
    </row>
    <row r="56" spans="1:9" ht="23.25">
      <c r="A56" s="3" t="s">
        <v>70</v>
      </c>
      <c r="B56" s="36" t="s">
        <v>72</v>
      </c>
      <c r="I56" s="11"/>
    </row>
    <row r="58" ht="23.25">
      <c r="A58" s="3" t="s">
        <v>128</v>
      </c>
    </row>
    <row r="59" ht="23.25">
      <c r="A59" s="3" t="s">
        <v>36</v>
      </c>
    </row>
    <row r="61" ht="23.25">
      <c r="A61" s="12"/>
    </row>
  </sheetData>
  <printOptions horizontalCentered="1"/>
  <pageMargins left="0.72" right="0.36" top="0.21" bottom="0.5" header="0.5" footer="0"/>
  <pageSetup fitToHeight="1" fitToWidth="1" horizontalDpi="600" verticalDpi="600" orientation="portrait" paperSize="9" scale="61" r:id="rId1"/>
  <headerFooter alignWithMargins="0">
    <oddFooter>&amp;C&amp;"Times New Roman,Regular"&amp;18Page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J36"/>
  <sheetViews>
    <sheetView view="pageBreakPreview" zoomScale="60" zoomScaleNormal="60" workbookViewId="0" topLeftCell="A23">
      <selection activeCell="A35" sqref="A35"/>
    </sheetView>
  </sheetViews>
  <sheetFormatPr defaultColWidth="8.88671875" defaultRowHeight="15.75"/>
  <cols>
    <col min="1" max="1" width="45.21484375" style="3" customWidth="1"/>
    <col min="2" max="3" width="17.77734375" style="5" customWidth="1"/>
    <col min="4" max="4" width="3.10546875" style="3" customWidth="1"/>
    <col min="5" max="6" width="17.77734375" style="5" customWidth="1"/>
    <col min="7" max="7" width="8.88671875" style="3" customWidth="1"/>
    <col min="8" max="8" width="17.77734375" style="3" bestFit="1" customWidth="1"/>
    <col min="9" max="16384" width="8.88671875" style="3" customWidth="1"/>
  </cols>
  <sheetData>
    <row r="1" spans="1:6" s="17" customFormat="1" ht="26.25">
      <c r="A1" s="16" t="s">
        <v>78</v>
      </c>
      <c r="B1" s="19"/>
      <c r="C1" s="19"/>
      <c r="E1" s="19"/>
      <c r="F1" s="19"/>
    </row>
    <row r="2" spans="1:6" s="17" customFormat="1" ht="26.25">
      <c r="A2" s="20" t="s">
        <v>23</v>
      </c>
      <c r="B2" s="19"/>
      <c r="C2" s="19"/>
      <c r="E2" s="19"/>
      <c r="F2" s="19"/>
    </row>
    <row r="3" spans="1:6" s="17" customFormat="1" ht="26.25">
      <c r="A3" s="20" t="s">
        <v>94</v>
      </c>
      <c r="B3" s="19"/>
      <c r="C3" s="19"/>
      <c r="E3" s="19"/>
      <c r="F3" s="19"/>
    </row>
    <row r="4" ht="23.25">
      <c r="A4" s="2"/>
    </row>
    <row r="5" spans="2:6" ht="23.25">
      <c r="B5" s="73" t="s">
        <v>3</v>
      </c>
      <c r="C5" s="73"/>
      <c r="E5" s="73" t="s">
        <v>4</v>
      </c>
      <c r="F5" s="73"/>
    </row>
    <row r="6" spans="2:6" ht="23.25">
      <c r="B6" s="27" t="s">
        <v>50</v>
      </c>
      <c r="C6" s="29"/>
      <c r="E6" s="27" t="s">
        <v>99</v>
      </c>
      <c r="F6" s="29"/>
    </row>
    <row r="7" spans="2:6" ht="23.25">
      <c r="B7" s="74" t="s">
        <v>97</v>
      </c>
      <c r="C7" s="74"/>
      <c r="E7" s="74" t="str">
        <f>+B7</f>
        <v>31 MARCH</v>
      </c>
      <c r="F7" s="74"/>
    </row>
    <row r="8" spans="2:6" s="30" customFormat="1" ht="23.25">
      <c r="B8" s="31" t="s">
        <v>98</v>
      </c>
      <c r="C8" s="31" t="s">
        <v>80</v>
      </c>
      <c r="E8" s="31" t="str">
        <f>B8</f>
        <v>2007</v>
      </c>
      <c r="F8" s="31" t="str">
        <f>C8</f>
        <v>2006</v>
      </c>
    </row>
    <row r="9" spans="2:6" ht="23.25">
      <c r="B9" s="6" t="s">
        <v>37</v>
      </c>
      <c r="C9" s="6" t="s">
        <v>37</v>
      </c>
      <c r="E9" s="6" t="s">
        <v>37</v>
      </c>
      <c r="F9" s="6" t="s">
        <v>37</v>
      </c>
    </row>
    <row r="10" spans="2:10" ht="23.25">
      <c r="B10" s="6"/>
      <c r="C10" s="41"/>
      <c r="E10" s="6"/>
      <c r="F10" s="41"/>
      <c r="G10" s="40"/>
      <c r="H10" s="40"/>
      <c r="I10" s="40"/>
      <c r="J10" s="40"/>
    </row>
    <row r="12" spans="1:6" ht="24" thickBot="1">
      <c r="A12" s="44" t="s">
        <v>49</v>
      </c>
      <c r="B12" s="42">
        <v>25884</v>
      </c>
      <c r="C12" s="42">
        <v>6527</v>
      </c>
      <c r="D12" s="22"/>
      <c r="E12" s="43">
        <v>77962</v>
      </c>
      <c r="F12" s="42">
        <v>27994</v>
      </c>
    </row>
    <row r="13" spans="1:7" ht="24" thickTop="1">
      <c r="A13" s="44"/>
      <c r="B13" s="11"/>
      <c r="C13" s="11"/>
      <c r="D13" s="22"/>
      <c r="E13" s="39"/>
      <c r="F13" s="11"/>
      <c r="G13" s="12"/>
    </row>
    <row r="14" spans="1:6" ht="23.25">
      <c r="A14" s="44" t="s">
        <v>123</v>
      </c>
      <c r="B14" s="11">
        <v>-22960</v>
      </c>
      <c r="C14" s="11">
        <v>-421</v>
      </c>
      <c r="D14" s="22"/>
      <c r="E14" s="39">
        <v>-16971</v>
      </c>
      <c r="F14" s="11">
        <v>-1511</v>
      </c>
    </row>
    <row r="15" spans="1:6" ht="23.25">
      <c r="A15" s="44"/>
      <c r="B15" s="11"/>
      <c r="C15" s="11"/>
      <c r="D15" s="22"/>
      <c r="E15" s="39"/>
      <c r="F15" s="11"/>
    </row>
    <row r="16" spans="1:6" ht="23.25">
      <c r="A16" s="45" t="s">
        <v>121</v>
      </c>
      <c r="B16" s="11">
        <v>-7810</v>
      </c>
      <c r="C16" s="11">
        <v>-4434</v>
      </c>
      <c r="D16" s="22"/>
      <c r="E16" s="39">
        <v>-17747</v>
      </c>
      <c r="F16" s="11">
        <v>-14033</v>
      </c>
    </row>
    <row r="17" spans="1:6" ht="23.25">
      <c r="A17" s="45" t="s">
        <v>122</v>
      </c>
      <c r="B17" s="11">
        <v>25</v>
      </c>
      <c r="C17" s="11">
        <v>37</v>
      </c>
      <c r="D17" s="22"/>
      <c r="E17" s="39">
        <v>81</v>
      </c>
      <c r="F17" s="11">
        <v>157</v>
      </c>
    </row>
    <row r="18" spans="2:6" ht="23.25">
      <c r="B18" s="10"/>
      <c r="C18" s="10"/>
      <c r="D18" s="22"/>
      <c r="E18" s="10"/>
      <c r="F18" s="10"/>
    </row>
    <row r="19" spans="1:6" ht="23.25">
      <c r="A19" s="1" t="s">
        <v>73</v>
      </c>
      <c r="B19" s="5">
        <f>+B14+B16+B17</f>
        <v>-30745</v>
      </c>
      <c r="C19" s="5">
        <f>+C14+C16+C17</f>
        <v>-4818</v>
      </c>
      <c r="E19" s="5">
        <f>+E14+E16+E17</f>
        <v>-34637</v>
      </c>
      <c r="F19" s="5">
        <f>+F14+F16+F17</f>
        <v>-15387</v>
      </c>
    </row>
    <row r="21" spans="1:6" ht="23.25">
      <c r="A21" s="3" t="s">
        <v>100</v>
      </c>
      <c r="B21" s="11">
        <v>397</v>
      </c>
      <c r="C21" s="11">
        <v>-204</v>
      </c>
      <c r="D21" s="22"/>
      <c r="E21" s="11">
        <v>2492</v>
      </c>
      <c r="F21" s="11">
        <v>364</v>
      </c>
    </row>
    <row r="22" spans="2:6" ht="23.25">
      <c r="B22" s="10"/>
      <c r="C22" s="10"/>
      <c r="E22" s="10"/>
      <c r="F22" s="10"/>
    </row>
    <row r="23" spans="1:6" ht="24" thickBot="1">
      <c r="A23" s="1" t="s">
        <v>118</v>
      </c>
      <c r="B23" s="13">
        <f>+B19+B21</f>
        <v>-30348</v>
      </c>
      <c r="C23" s="13">
        <f>+C19+C21</f>
        <v>-5022</v>
      </c>
      <c r="D23" s="21"/>
      <c r="E23" s="13">
        <f>+E19+E21</f>
        <v>-32145</v>
      </c>
      <c r="F23" s="13">
        <f>+F19+F21</f>
        <v>-15023</v>
      </c>
    </row>
    <row r="24" ht="24" thickTop="1">
      <c r="D24" s="21"/>
    </row>
    <row r="25" spans="1:4" ht="23.25">
      <c r="A25" s="1" t="s">
        <v>101</v>
      </c>
      <c r="D25" s="21"/>
    </row>
    <row r="26" spans="1:6" ht="23.25">
      <c r="A26" s="3" t="s">
        <v>102</v>
      </c>
      <c r="B26" s="5">
        <f>+B23</f>
        <v>-30348</v>
      </c>
      <c r="C26" s="5">
        <f>+C23</f>
        <v>-5022</v>
      </c>
      <c r="D26" s="21"/>
      <c r="E26" s="5">
        <f>+E23</f>
        <v>-32145</v>
      </c>
      <c r="F26" s="5">
        <f>+F23</f>
        <v>-15023</v>
      </c>
    </row>
    <row r="27" ht="23.25">
      <c r="D27" s="21"/>
    </row>
    <row r="28" spans="1:6" ht="24" thickBot="1">
      <c r="A28" s="1" t="s">
        <v>118</v>
      </c>
      <c r="B28" s="13">
        <f>SUM(B26:B27)</f>
        <v>-30348</v>
      </c>
      <c r="C28" s="13">
        <f>SUM(C26:C27)</f>
        <v>-5022</v>
      </c>
      <c r="D28" s="21"/>
      <c r="E28" s="13">
        <f>SUM(E26:E27)</f>
        <v>-32145</v>
      </c>
      <c r="F28" s="13">
        <f>SUM(F26:F27)</f>
        <v>-15023</v>
      </c>
    </row>
    <row r="29" ht="24" thickTop="1">
      <c r="D29" s="21"/>
    </row>
    <row r="30" spans="1:6" ht="24" thickBot="1">
      <c r="A30" s="3" t="s">
        <v>75</v>
      </c>
      <c r="B30" s="23">
        <f>+B28/314194*100</f>
        <v>-9.659000490143033</v>
      </c>
      <c r="C30" s="23">
        <f>+C28/314194*100</f>
        <v>-1.5983755259489358</v>
      </c>
      <c r="D30" s="35"/>
      <c r="E30" s="23">
        <f>+E28/314194*100</f>
        <v>-10.230940119798596</v>
      </c>
      <c r="F30" s="23">
        <f>+F28/314194*100</f>
        <v>-4.78144076589623</v>
      </c>
    </row>
    <row r="31" spans="2:5" ht="24" thickTop="1">
      <c r="B31" s="24"/>
      <c r="E31" s="24"/>
    </row>
    <row r="32" spans="1:6" ht="24" thickBot="1">
      <c r="A32" s="3" t="s">
        <v>0</v>
      </c>
      <c r="B32" s="28" t="s">
        <v>18</v>
      </c>
      <c r="C32" s="28" t="s">
        <v>18</v>
      </c>
      <c r="E32" s="25" t="s">
        <v>18</v>
      </c>
      <c r="F32" s="28" t="s">
        <v>18</v>
      </c>
    </row>
    <row r="33" ht="24" thickTop="1">
      <c r="A33" s="15"/>
    </row>
    <row r="34" ht="23.25">
      <c r="A34" s="3" t="s">
        <v>129</v>
      </c>
    </row>
    <row r="35" ht="23.25">
      <c r="A35" s="3" t="s">
        <v>29</v>
      </c>
    </row>
    <row r="36" ht="23.25">
      <c r="A36" s="14"/>
    </row>
  </sheetData>
  <mergeCells count="4">
    <mergeCell ref="B5:C5"/>
    <mergeCell ref="E5:F5"/>
    <mergeCell ref="B7:C7"/>
    <mergeCell ref="E7:F7"/>
  </mergeCells>
  <printOptions horizontalCentered="1"/>
  <pageMargins left="1.09" right="0.5" top="0.54" bottom="0.75" header="0.5" footer="0.5"/>
  <pageSetup fitToHeight="1" fitToWidth="1" horizontalDpi="600" verticalDpi="600" orientation="portrait" paperSize="9" scale="59" r:id="rId1"/>
  <headerFooter alignWithMargins="0">
    <oddFooter>&amp;C&amp;"Times New Roman,Regular"&amp;18Page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7">
    <pageSetUpPr fitToPage="1"/>
  </sheetPr>
  <dimension ref="A1:N85"/>
  <sheetViews>
    <sheetView view="pageBreakPreview" zoomScale="60" zoomScaleNormal="60" workbookViewId="0" topLeftCell="A31">
      <selection activeCell="B35" sqref="B35"/>
    </sheetView>
  </sheetViews>
  <sheetFormatPr defaultColWidth="8.88671875" defaultRowHeight="15.75"/>
  <cols>
    <col min="1" max="1" width="3.77734375" style="45" customWidth="1"/>
    <col min="2" max="2" width="34.3359375" style="45" customWidth="1"/>
    <col min="3" max="3" width="16.77734375" style="52" customWidth="1"/>
    <col min="4" max="4" width="1.66796875" style="53" customWidth="1"/>
    <col min="5" max="5" width="16.77734375" style="53" customWidth="1"/>
    <col min="6" max="6" width="1.66796875" style="53" customWidth="1"/>
    <col min="7" max="7" width="16.77734375" style="52" customWidth="1"/>
    <col min="8" max="8" width="1.66796875" style="53" customWidth="1"/>
    <col min="9" max="9" width="16.77734375" style="52" customWidth="1"/>
    <col min="10" max="10" width="1.77734375" style="53" customWidth="1"/>
    <col min="11" max="11" width="16.77734375" style="52" customWidth="1"/>
    <col min="12" max="12" width="1.5625" style="53" customWidth="1"/>
    <col min="13" max="13" width="18.6640625" style="24" customWidth="1"/>
    <col min="14" max="14" width="14.21484375" style="45" bestFit="1" customWidth="1"/>
    <col min="15" max="16384" width="8.88671875" style="45" customWidth="1"/>
  </cols>
  <sheetData>
    <row r="1" spans="1:13" s="47" customFormat="1" ht="26.25">
      <c r="A1" s="46" t="s">
        <v>78</v>
      </c>
      <c r="C1" s="48"/>
      <c r="D1" s="49"/>
      <c r="E1" s="49"/>
      <c r="F1" s="49"/>
      <c r="G1" s="48"/>
      <c r="H1" s="49"/>
      <c r="I1" s="48"/>
      <c r="J1" s="49"/>
      <c r="K1" s="48"/>
      <c r="L1" s="49"/>
      <c r="M1" s="50"/>
    </row>
    <row r="2" spans="1:13" s="47" customFormat="1" ht="26.25">
      <c r="A2" s="51" t="s">
        <v>24</v>
      </c>
      <c r="C2" s="48"/>
      <c r="D2" s="49"/>
      <c r="E2" s="49"/>
      <c r="F2" s="49"/>
      <c r="G2" s="48"/>
      <c r="H2" s="49"/>
      <c r="I2" s="48"/>
      <c r="J2" s="49"/>
      <c r="K2" s="48"/>
      <c r="L2" s="49"/>
      <c r="M2" s="50"/>
    </row>
    <row r="3" spans="1:13" s="47" customFormat="1" ht="26.25">
      <c r="A3" s="51" t="s">
        <v>103</v>
      </c>
      <c r="C3" s="48"/>
      <c r="D3" s="49"/>
      <c r="E3" s="49"/>
      <c r="F3" s="49"/>
      <c r="G3" s="48"/>
      <c r="H3" s="49"/>
      <c r="I3" s="48"/>
      <c r="J3" s="49"/>
      <c r="K3" s="48"/>
      <c r="L3" s="49"/>
      <c r="M3" s="50"/>
    </row>
    <row r="5" ht="23.25">
      <c r="G5" s="54" t="s">
        <v>57</v>
      </c>
    </row>
    <row r="6" spans="5:7" ht="23.25">
      <c r="E6" s="55" t="s">
        <v>53</v>
      </c>
      <c r="G6" s="54"/>
    </row>
    <row r="7" spans="3:11" ht="23.25">
      <c r="C7" s="56"/>
      <c r="D7" s="57"/>
      <c r="E7" s="55" t="s">
        <v>54</v>
      </c>
      <c r="F7" s="57"/>
      <c r="G7" s="56"/>
      <c r="H7" s="57"/>
      <c r="I7" s="56"/>
      <c r="J7" s="57"/>
      <c r="K7" s="56"/>
    </row>
    <row r="8" spans="3:11" ht="23.25">
      <c r="C8" s="56"/>
      <c r="D8" s="57"/>
      <c r="E8" s="55" t="s">
        <v>55</v>
      </c>
      <c r="F8" s="57"/>
      <c r="G8" s="56"/>
      <c r="H8" s="57"/>
      <c r="J8" s="57"/>
      <c r="K8" s="56"/>
    </row>
    <row r="9" spans="3:11" ht="23.25">
      <c r="C9" s="56"/>
      <c r="D9" s="57"/>
      <c r="E9" s="55" t="s">
        <v>62</v>
      </c>
      <c r="F9" s="57"/>
      <c r="G9" s="56"/>
      <c r="H9" s="57"/>
      <c r="I9" s="55" t="s">
        <v>58</v>
      </c>
      <c r="J9" s="57"/>
      <c r="K9" s="56"/>
    </row>
    <row r="10" spans="3:12" ht="23.25">
      <c r="C10" s="55" t="s">
        <v>30</v>
      </c>
      <c r="D10" s="58"/>
      <c r="E10" s="59" t="s">
        <v>56</v>
      </c>
      <c r="F10" s="58"/>
      <c r="G10" s="55" t="s">
        <v>30</v>
      </c>
      <c r="H10" s="58"/>
      <c r="I10" s="55" t="s">
        <v>59</v>
      </c>
      <c r="J10" s="60"/>
      <c r="K10" s="54" t="s">
        <v>31</v>
      </c>
      <c r="L10" s="60"/>
    </row>
    <row r="11" spans="3:13" ht="23.25">
      <c r="C11" s="55" t="s">
        <v>44</v>
      </c>
      <c r="D11" s="58"/>
      <c r="E11" s="59" t="s">
        <v>61</v>
      </c>
      <c r="F11" s="58"/>
      <c r="G11" s="55" t="s">
        <v>45</v>
      </c>
      <c r="H11" s="58"/>
      <c r="I11" s="55" t="s">
        <v>60</v>
      </c>
      <c r="J11" s="60"/>
      <c r="K11" s="54" t="s">
        <v>42</v>
      </c>
      <c r="L11" s="60"/>
      <c r="M11" s="41" t="s">
        <v>32</v>
      </c>
    </row>
    <row r="12" spans="3:13" ht="23.25">
      <c r="C12" s="55" t="s">
        <v>37</v>
      </c>
      <c r="D12" s="58"/>
      <c r="E12" s="55" t="s">
        <v>37</v>
      </c>
      <c r="F12" s="58"/>
      <c r="G12" s="55" t="s">
        <v>37</v>
      </c>
      <c r="H12" s="58"/>
      <c r="I12" s="55" t="s">
        <v>37</v>
      </c>
      <c r="J12" s="58"/>
      <c r="K12" s="55" t="s">
        <v>37</v>
      </c>
      <c r="L12" s="58"/>
      <c r="M12" s="55" t="s">
        <v>37</v>
      </c>
    </row>
    <row r="13" spans="1:9" ht="23.25">
      <c r="A13" s="45" t="s">
        <v>104</v>
      </c>
      <c r="C13" s="61"/>
      <c r="D13" s="62"/>
      <c r="E13" s="61"/>
      <c r="F13" s="62"/>
      <c r="G13" s="61"/>
      <c r="H13" s="62"/>
      <c r="I13" s="24"/>
    </row>
    <row r="14" spans="1:9" ht="28.5" customHeight="1">
      <c r="A14" s="63" t="s">
        <v>105</v>
      </c>
      <c r="C14" s="61"/>
      <c r="D14" s="62"/>
      <c r="E14" s="61"/>
      <c r="F14" s="62"/>
      <c r="G14" s="61"/>
      <c r="H14" s="62"/>
      <c r="I14" s="24"/>
    </row>
    <row r="15" spans="3:8" ht="23.25">
      <c r="C15" s="61"/>
      <c r="D15" s="62"/>
      <c r="E15" s="61"/>
      <c r="F15" s="62"/>
      <c r="G15" s="61"/>
      <c r="H15" s="62"/>
    </row>
    <row r="16" spans="1:13" ht="23.25">
      <c r="A16" s="45" t="s">
        <v>52</v>
      </c>
      <c r="C16" s="61">
        <v>157097</v>
      </c>
      <c r="D16" s="62"/>
      <c r="E16" s="61">
        <v>36637</v>
      </c>
      <c r="F16" s="62"/>
      <c r="G16" s="61">
        <v>138948</v>
      </c>
      <c r="H16" s="62"/>
      <c r="I16" s="61">
        <v>22633</v>
      </c>
      <c r="K16" s="61">
        <v>-179075</v>
      </c>
      <c r="M16" s="24">
        <f>SUM(C16:K16)</f>
        <v>176240</v>
      </c>
    </row>
    <row r="17" spans="1:13" ht="23.25">
      <c r="A17" s="45" t="s">
        <v>119</v>
      </c>
      <c r="C17" s="61">
        <v>0</v>
      </c>
      <c r="D17" s="62"/>
      <c r="E17" s="61">
        <v>0</v>
      </c>
      <c r="F17" s="62"/>
      <c r="G17" s="61">
        <v>0</v>
      </c>
      <c r="H17" s="62"/>
      <c r="I17" s="61">
        <v>0</v>
      </c>
      <c r="K17" s="61">
        <v>21923</v>
      </c>
      <c r="M17" s="24">
        <f>SUM(C17:K17)</f>
        <v>21923</v>
      </c>
    </row>
    <row r="18" spans="1:13" ht="23.25">
      <c r="A18" s="45" t="s">
        <v>120</v>
      </c>
      <c r="C18" s="61">
        <v>0</v>
      </c>
      <c r="D18" s="62"/>
      <c r="E18" s="61">
        <v>0</v>
      </c>
      <c r="F18" s="62"/>
      <c r="G18" s="61">
        <v>0</v>
      </c>
      <c r="H18" s="62"/>
      <c r="I18" s="61">
        <v>-9037</v>
      </c>
      <c r="J18" s="62"/>
      <c r="K18" s="61">
        <v>9037</v>
      </c>
      <c r="L18" s="62"/>
      <c r="M18" s="39">
        <f>SUM(C18:K18)</f>
        <v>0</v>
      </c>
    </row>
    <row r="19" spans="3:14" ht="23.25">
      <c r="C19" s="64"/>
      <c r="D19" s="62"/>
      <c r="E19" s="64"/>
      <c r="F19" s="62"/>
      <c r="G19" s="64"/>
      <c r="H19" s="62"/>
      <c r="I19" s="64"/>
      <c r="K19" s="64"/>
      <c r="M19" s="65"/>
      <c r="N19" s="66"/>
    </row>
    <row r="20" spans="1:13" ht="23.25">
      <c r="A20" s="45" t="s">
        <v>112</v>
      </c>
      <c r="C20" s="61">
        <f>SUM(C16:C18)</f>
        <v>157097</v>
      </c>
      <c r="D20" s="62"/>
      <c r="E20" s="61">
        <f>SUM(E16:E18)</f>
        <v>36637</v>
      </c>
      <c r="F20" s="62"/>
      <c r="G20" s="61">
        <f>SUM(G16:G18)</f>
        <v>138948</v>
      </c>
      <c r="H20" s="62"/>
      <c r="I20" s="61">
        <f>SUM(I16:I18)</f>
        <v>13596</v>
      </c>
      <c r="J20" s="62"/>
      <c r="K20" s="61">
        <f>SUM(K16:K18)</f>
        <v>-148115</v>
      </c>
      <c r="L20" s="62"/>
      <c r="M20" s="61">
        <f>SUM(M16:M18)</f>
        <v>198163</v>
      </c>
    </row>
    <row r="21" spans="1:13" ht="23.25">
      <c r="A21" s="45" t="s">
        <v>127</v>
      </c>
      <c r="C21" s="61">
        <v>0</v>
      </c>
      <c r="D21" s="62"/>
      <c r="E21" s="61">
        <v>0</v>
      </c>
      <c r="F21" s="62"/>
      <c r="G21" s="61">
        <v>0</v>
      </c>
      <c r="H21" s="62"/>
      <c r="I21" s="61">
        <v>-13596</v>
      </c>
      <c r="K21" s="61">
        <v>0</v>
      </c>
      <c r="M21" s="24">
        <f>SUM(C21:K21)</f>
        <v>-13596</v>
      </c>
    </row>
    <row r="22" spans="2:11" ht="23.25">
      <c r="B22" s="45" t="s">
        <v>111</v>
      </c>
      <c r="C22" s="61"/>
      <c r="D22" s="62"/>
      <c r="E22" s="61"/>
      <c r="F22" s="62"/>
      <c r="G22" s="61"/>
      <c r="H22" s="62"/>
      <c r="I22" s="61"/>
      <c r="K22" s="61"/>
    </row>
    <row r="23" spans="1:13" ht="23.25">
      <c r="A23" s="45" t="s">
        <v>113</v>
      </c>
      <c r="C23" s="61">
        <v>0</v>
      </c>
      <c r="D23" s="62"/>
      <c r="E23" s="61">
        <v>0</v>
      </c>
      <c r="F23" s="62"/>
      <c r="G23" s="61">
        <v>0</v>
      </c>
      <c r="H23" s="62"/>
      <c r="I23" s="61">
        <v>0</v>
      </c>
      <c r="K23" s="61">
        <v>-161181</v>
      </c>
      <c r="M23" s="24">
        <f>SUM(C23:K23)</f>
        <v>-161181</v>
      </c>
    </row>
    <row r="24" spans="3:13" ht="23.25">
      <c r="C24" s="64"/>
      <c r="D24" s="62"/>
      <c r="E24" s="64"/>
      <c r="F24" s="62"/>
      <c r="G24" s="64"/>
      <c r="H24" s="62"/>
      <c r="I24" s="64"/>
      <c r="K24" s="64"/>
      <c r="M24" s="65"/>
    </row>
    <row r="25" spans="1:13" ht="23.25">
      <c r="A25" s="45" t="s">
        <v>114</v>
      </c>
      <c r="C25" s="61">
        <f>SUM(C20:C24)</f>
        <v>157097</v>
      </c>
      <c r="D25" s="62"/>
      <c r="E25" s="61">
        <f>SUM(E20:E24)</f>
        <v>36637</v>
      </c>
      <c r="F25" s="62"/>
      <c r="G25" s="61">
        <f>SUM(G20:G24)</f>
        <v>138948</v>
      </c>
      <c r="H25" s="62"/>
      <c r="I25" s="61">
        <f>SUM(I20:I24)</f>
        <v>0</v>
      </c>
      <c r="K25" s="61">
        <f>SUM(K20:K24)</f>
        <v>-309296</v>
      </c>
      <c r="M25" s="61">
        <f>SUM(M20:M24)</f>
        <v>23386</v>
      </c>
    </row>
    <row r="26" spans="1:13" ht="23.25">
      <c r="A26" s="45" t="s">
        <v>74</v>
      </c>
      <c r="C26" s="61">
        <v>0</v>
      </c>
      <c r="D26" s="62"/>
      <c r="E26" s="61">
        <v>0</v>
      </c>
      <c r="F26" s="62"/>
      <c r="G26" s="61">
        <v>0</v>
      </c>
      <c r="H26" s="62"/>
      <c r="I26" s="52">
        <v>0</v>
      </c>
      <c r="K26" s="52">
        <f>+'condQTR-PL'!E23</f>
        <v>-32145</v>
      </c>
      <c r="M26" s="24">
        <f>SUM(C26:K26)</f>
        <v>-32145</v>
      </c>
    </row>
    <row r="27" spans="3:8" ht="23.25">
      <c r="C27" s="61"/>
      <c r="D27" s="62"/>
      <c r="E27" s="61"/>
      <c r="F27" s="62"/>
      <c r="G27" s="61"/>
      <c r="H27" s="62"/>
    </row>
    <row r="28" spans="1:14" ht="28.5" customHeight="1" thickBot="1">
      <c r="A28" s="45" t="s">
        <v>107</v>
      </c>
      <c r="C28" s="67">
        <f>SUM(C25:C27)</f>
        <v>157097</v>
      </c>
      <c r="D28" s="62"/>
      <c r="E28" s="67">
        <f>SUM(E25:E27)</f>
        <v>36637</v>
      </c>
      <c r="F28" s="62"/>
      <c r="G28" s="67">
        <f>SUM(G25:G27)</f>
        <v>138948</v>
      </c>
      <c r="H28" s="62"/>
      <c r="I28" s="67">
        <f>SUM(I25:I27)</f>
        <v>0</v>
      </c>
      <c r="K28" s="67">
        <f>SUM(K25:K27)</f>
        <v>-341441</v>
      </c>
      <c r="M28" s="67">
        <f>SUM(M25:M27)</f>
        <v>-8759</v>
      </c>
      <c r="N28" s="68"/>
    </row>
    <row r="29" spans="3:8" ht="24" thickTop="1">
      <c r="C29" s="61"/>
      <c r="D29" s="62"/>
      <c r="E29" s="61"/>
      <c r="F29" s="62"/>
      <c r="G29" s="61"/>
      <c r="H29" s="62"/>
    </row>
    <row r="30" spans="1:13" ht="23.25">
      <c r="A30" s="45" t="s">
        <v>104</v>
      </c>
      <c r="B30" s="69"/>
      <c r="C30" s="61"/>
      <c r="D30" s="62"/>
      <c r="E30" s="61"/>
      <c r="F30" s="62"/>
      <c r="G30" s="61"/>
      <c r="H30" s="62"/>
      <c r="I30" s="61"/>
      <c r="J30" s="62"/>
      <c r="K30" s="61"/>
      <c r="L30" s="62"/>
      <c r="M30" s="39"/>
    </row>
    <row r="31" spans="1:13" ht="29.25" customHeight="1">
      <c r="A31" s="63" t="s">
        <v>106</v>
      </c>
      <c r="B31" s="69"/>
      <c r="C31" s="61"/>
      <c r="D31" s="62"/>
      <c r="E31" s="61"/>
      <c r="F31" s="62"/>
      <c r="G31" s="61"/>
      <c r="H31" s="62"/>
      <c r="I31" s="61"/>
      <c r="J31" s="62"/>
      <c r="K31" s="61"/>
      <c r="L31" s="62"/>
      <c r="M31" s="39"/>
    </row>
    <row r="32" spans="2:13" ht="20.25" customHeight="1">
      <c r="B32" s="69"/>
      <c r="C32" s="61"/>
      <c r="D32" s="62"/>
      <c r="E32" s="61"/>
      <c r="F32" s="62"/>
      <c r="G32" s="61"/>
      <c r="H32" s="62"/>
      <c r="I32" s="61"/>
      <c r="J32" s="62"/>
      <c r="K32" s="61"/>
      <c r="L32" s="62"/>
      <c r="M32" s="39"/>
    </row>
    <row r="33" spans="1:13" ht="23.25">
      <c r="A33" s="45" t="s">
        <v>52</v>
      </c>
      <c r="B33" s="69"/>
      <c r="C33" s="61">
        <v>157097</v>
      </c>
      <c r="D33" s="62"/>
      <c r="E33" s="61">
        <v>36637</v>
      </c>
      <c r="F33" s="62"/>
      <c r="G33" s="61">
        <v>138948</v>
      </c>
      <c r="H33" s="62"/>
      <c r="I33" s="52">
        <v>22633</v>
      </c>
      <c r="J33" s="62"/>
      <c r="K33" s="61">
        <v>-179075</v>
      </c>
      <c r="L33" s="62"/>
      <c r="M33" s="24">
        <f>SUM(C33:K33)</f>
        <v>176240</v>
      </c>
    </row>
    <row r="34" spans="1:13" ht="23.25">
      <c r="A34" s="45" t="s">
        <v>119</v>
      </c>
      <c r="C34" s="61">
        <v>0</v>
      </c>
      <c r="D34" s="62"/>
      <c r="E34" s="61">
        <v>0</v>
      </c>
      <c r="F34" s="62"/>
      <c r="G34" s="61">
        <v>0</v>
      </c>
      <c r="H34" s="62"/>
      <c r="I34" s="61">
        <v>0</v>
      </c>
      <c r="K34" s="61">
        <v>21923</v>
      </c>
      <c r="M34" s="24">
        <f>SUM(C34:K34)</f>
        <v>21923</v>
      </c>
    </row>
    <row r="35" spans="1:13" ht="23.25">
      <c r="A35" s="45" t="s">
        <v>120</v>
      </c>
      <c r="C35" s="61">
        <v>0</v>
      </c>
      <c r="D35" s="62"/>
      <c r="E35" s="61">
        <v>0</v>
      </c>
      <c r="F35" s="62"/>
      <c r="G35" s="61">
        <v>0</v>
      </c>
      <c r="H35" s="62"/>
      <c r="I35" s="61">
        <v>-9037</v>
      </c>
      <c r="J35" s="62"/>
      <c r="K35" s="61">
        <v>9037</v>
      </c>
      <c r="L35" s="62"/>
      <c r="M35" s="39">
        <f>SUM(C35:K35)</f>
        <v>0</v>
      </c>
    </row>
    <row r="36" spans="3:13" ht="23.25">
      <c r="C36" s="64"/>
      <c r="D36" s="62"/>
      <c r="E36" s="64"/>
      <c r="F36" s="62"/>
      <c r="G36" s="64"/>
      <c r="H36" s="62"/>
      <c r="I36" s="64"/>
      <c r="K36" s="64"/>
      <c r="M36" s="65"/>
    </row>
    <row r="37" spans="1:13" ht="23.25">
      <c r="A37" s="45" t="s">
        <v>124</v>
      </c>
      <c r="C37" s="61">
        <f>SUM(C33:C35)</f>
        <v>157097</v>
      </c>
      <c r="D37" s="62"/>
      <c r="E37" s="61">
        <f>SUM(E33:E35)</f>
        <v>36637</v>
      </c>
      <c r="F37" s="62"/>
      <c r="G37" s="61">
        <f>SUM(G33:G35)</f>
        <v>138948</v>
      </c>
      <c r="H37" s="62"/>
      <c r="I37" s="61">
        <f>SUM(I33:I35)</f>
        <v>13596</v>
      </c>
      <c r="J37" s="62"/>
      <c r="K37" s="61">
        <f>SUM(K33:K35)</f>
        <v>-148115</v>
      </c>
      <c r="L37" s="62"/>
      <c r="M37" s="61">
        <f>SUM(M33:M35)</f>
        <v>198163</v>
      </c>
    </row>
    <row r="38" spans="1:13" ht="23.25">
      <c r="A38" s="45" t="s">
        <v>74</v>
      </c>
      <c r="C38" s="61">
        <v>0</v>
      </c>
      <c r="D38" s="62"/>
      <c r="E38" s="61">
        <v>0</v>
      </c>
      <c r="F38" s="62"/>
      <c r="G38" s="61">
        <v>0</v>
      </c>
      <c r="H38" s="62"/>
      <c r="I38" s="52">
        <v>0</v>
      </c>
      <c r="K38" s="52">
        <v>-15023</v>
      </c>
      <c r="M38" s="24">
        <f>SUM(C38:K38)</f>
        <v>-15023</v>
      </c>
    </row>
    <row r="39" spans="3:8" ht="23.25">
      <c r="C39" s="61"/>
      <c r="D39" s="62"/>
      <c r="E39" s="61"/>
      <c r="F39" s="62"/>
      <c r="G39" s="61"/>
      <c r="H39" s="62"/>
    </row>
    <row r="40" spans="1:14" ht="28.5" customHeight="1" thickBot="1">
      <c r="A40" s="45" t="s">
        <v>108</v>
      </c>
      <c r="C40" s="67">
        <f>SUM(C37:C39)</f>
        <v>157097</v>
      </c>
      <c r="D40" s="62"/>
      <c r="E40" s="67">
        <f>SUM(E37:E39)</f>
        <v>36637</v>
      </c>
      <c r="F40" s="62"/>
      <c r="G40" s="67">
        <f>SUM(G37:G39)</f>
        <v>138948</v>
      </c>
      <c r="H40" s="62"/>
      <c r="I40" s="67">
        <f>SUM(I37:I39)</f>
        <v>13596</v>
      </c>
      <c r="J40" s="62"/>
      <c r="K40" s="67">
        <f>SUM(K37:K39)</f>
        <v>-163138</v>
      </c>
      <c r="L40" s="62"/>
      <c r="M40" s="67">
        <f>SUM(M37:M39)</f>
        <v>183140</v>
      </c>
      <c r="N40" s="70"/>
    </row>
    <row r="41" spans="1:8" ht="24" thickTop="1">
      <c r="A41" s="44"/>
      <c r="C41" s="61"/>
      <c r="D41" s="62"/>
      <c r="E41" s="62"/>
      <c r="F41" s="62"/>
      <c r="G41" s="61"/>
      <c r="H41" s="62"/>
    </row>
    <row r="42" spans="1:8" ht="23.25">
      <c r="A42" s="45" t="s">
        <v>130</v>
      </c>
      <c r="C42" s="61"/>
      <c r="D42" s="62"/>
      <c r="E42" s="62"/>
      <c r="F42" s="62"/>
      <c r="G42" s="61"/>
      <c r="H42" s="62"/>
    </row>
    <row r="43" spans="3:8" ht="23.25">
      <c r="C43" s="61"/>
      <c r="D43" s="62"/>
      <c r="E43" s="62"/>
      <c r="F43" s="62"/>
      <c r="G43" s="61"/>
      <c r="H43" s="62"/>
    </row>
    <row r="44" spans="3:8" ht="23.25">
      <c r="C44" s="61"/>
      <c r="D44" s="62"/>
      <c r="E44" s="62"/>
      <c r="F44" s="62"/>
      <c r="G44" s="61"/>
      <c r="H44" s="62"/>
    </row>
    <row r="45" spans="3:8" ht="23.25">
      <c r="C45" s="61"/>
      <c r="D45" s="62"/>
      <c r="E45" s="62"/>
      <c r="F45" s="62"/>
      <c r="G45" s="61"/>
      <c r="H45" s="62"/>
    </row>
    <row r="46" spans="3:8" ht="23.25">
      <c r="C46" s="61"/>
      <c r="D46" s="62"/>
      <c r="E46" s="62"/>
      <c r="F46" s="62"/>
      <c r="G46" s="61"/>
      <c r="H46" s="62"/>
    </row>
    <row r="47" spans="3:8" ht="23.25">
      <c r="C47" s="61"/>
      <c r="D47" s="62"/>
      <c r="E47" s="62"/>
      <c r="F47" s="62"/>
      <c r="G47" s="61"/>
      <c r="H47" s="62"/>
    </row>
    <row r="48" spans="3:8" ht="23.25">
      <c r="C48" s="61"/>
      <c r="D48" s="62"/>
      <c r="E48" s="62"/>
      <c r="F48" s="62"/>
      <c r="G48" s="61"/>
      <c r="H48" s="62"/>
    </row>
    <row r="49" spans="3:8" ht="23.25">
      <c r="C49" s="61"/>
      <c r="D49" s="62"/>
      <c r="E49" s="62"/>
      <c r="F49" s="62"/>
      <c r="G49" s="61"/>
      <c r="H49" s="62"/>
    </row>
    <row r="50" spans="3:8" ht="23.25">
      <c r="C50" s="61"/>
      <c r="D50" s="62"/>
      <c r="E50" s="62"/>
      <c r="F50" s="62"/>
      <c r="G50" s="61"/>
      <c r="H50" s="62"/>
    </row>
    <row r="51" spans="3:8" ht="23.25">
      <c r="C51" s="61"/>
      <c r="D51" s="62"/>
      <c r="E51" s="62"/>
      <c r="F51" s="62"/>
      <c r="G51" s="61"/>
      <c r="H51" s="62"/>
    </row>
    <row r="52" spans="3:8" ht="23.25">
      <c r="C52" s="61"/>
      <c r="D52" s="62"/>
      <c r="E52" s="62"/>
      <c r="F52" s="62"/>
      <c r="G52" s="61"/>
      <c r="H52" s="62"/>
    </row>
    <row r="53" spans="3:8" ht="23.25">
      <c r="C53" s="61"/>
      <c r="D53" s="62"/>
      <c r="E53" s="62"/>
      <c r="F53" s="62"/>
      <c r="G53" s="61"/>
      <c r="H53" s="62"/>
    </row>
    <row r="54" spans="3:8" ht="23.25">
      <c r="C54" s="61"/>
      <c r="D54" s="62"/>
      <c r="E54" s="62"/>
      <c r="F54" s="62"/>
      <c r="G54" s="61"/>
      <c r="H54" s="62"/>
    </row>
    <row r="55" spans="3:8" ht="23.25">
      <c r="C55" s="61"/>
      <c r="D55" s="62"/>
      <c r="E55" s="62"/>
      <c r="F55" s="62"/>
      <c r="G55" s="61"/>
      <c r="H55" s="62"/>
    </row>
    <row r="56" spans="3:8" ht="23.25">
      <c r="C56" s="61"/>
      <c r="D56" s="62"/>
      <c r="E56" s="62"/>
      <c r="F56" s="62"/>
      <c r="G56" s="61"/>
      <c r="H56" s="62"/>
    </row>
    <row r="57" spans="3:8" ht="23.25">
      <c r="C57" s="61"/>
      <c r="D57" s="62"/>
      <c r="E57" s="62"/>
      <c r="F57" s="62"/>
      <c r="G57" s="61"/>
      <c r="H57" s="62"/>
    </row>
    <row r="58" spans="3:8" ht="23.25">
      <c r="C58" s="61"/>
      <c r="D58" s="62"/>
      <c r="E58" s="62"/>
      <c r="F58" s="62"/>
      <c r="G58" s="61"/>
      <c r="H58" s="62"/>
    </row>
    <row r="59" spans="3:8" ht="23.25">
      <c r="C59" s="61"/>
      <c r="D59" s="62"/>
      <c r="E59" s="62"/>
      <c r="F59" s="62"/>
      <c r="G59" s="61"/>
      <c r="H59" s="62"/>
    </row>
    <row r="60" spans="3:8" ht="23.25">
      <c r="C60" s="61"/>
      <c r="D60" s="62"/>
      <c r="E60" s="62"/>
      <c r="F60" s="62"/>
      <c r="G60" s="61"/>
      <c r="H60" s="62"/>
    </row>
    <row r="61" spans="3:8" ht="23.25">
      <c r="C61" s="61"/>
      <c r="D61" s="62"/>
      <c r="E61" s="62"/>
      <c r="F61" s="62"/>
      <c r="G61" s="61"/>
      <c r="H61" s="62"/>
    </row>
    <row r="62" spans="3:8" ht="23.25">
      <c r="C62" s="61"/>
      <c r="D62" s="62"/>
      <c r="E62" s="62"/>
      <c r="F62" s="62"/>
      <c r="G62" s="61"/>
      <c r="H62" s="62"/>
    </row>
    <row r="63" spans="3:8" ht="23.25">
      <c r="C63" s="61"/>
      <c r="D63" s="62"/>
      <c r="E63" s="62"/>
      <c r="F63" s="62"/>
      <c r="G63" s="61"/>
      <c r="H63" s="62"/>
    </row>
    <row r="64" spans="3:8" ht="23.25">
      <c r="C64" s="61"/>
      <c r="D64" s="62"/>
      <c r="E64" s="62"/>
      <c r="F64" s="62"/>
      <c r="G64" s="61"/>
      <c r="H64" s="62"/>
    </row>
    <row r="65" spans="3:8" ht="23.25">
      <c r="C65" s="61"/>
      <c r="D65" s="62"/>
      <c r="E65" s="62"/>
      <c r="F65" s="62"/>
      <c r="G65" s="61"/>
      <c r="H65" s="62"/>
    </row>
    <row r="66" spans="3:8" ht="23.25">
      <c r="C66" s="61"/>
      <c r="D66" s="62"/>
      <c r="E66" s="62"/>
      <c r="F66" s="62"/>
      <c r="G66" s="61"/>
      <c r="H66" s="62"/>
    </row>
    <row r="67" spans="3:8" ht="23.25">
      <c r="C67" s="61"/>
      <c r="D67" s="62"/>
      <c r="E67" s="62"/>
      <c r="F67" s="62"/>
      <c r="G67" s="61"/>
      <c r="H67" s="62"/>
    </row>
    <row r="68" spans="3:8" ht="23.25">
      <c r="C68" s="61"/>
      <c r="D68" s="62"/>
      <c r="E68" s="62"/>
      <c r="F68" s="62"/>
      <c r="G68" s="61"/>
      <c r="H68" s="62"/>
    </row>
    <row r="69" spans="3:8" ht="23.25">
      <c r="C69" s="61"/>
      <c r="D69" s="62"/>
      <c r="E69" s="62"/>
      <c r="F69" s="62"/>
      <c r="G69" s="61"/>
      <c r="H69" s="62"/>
    </row>
    <row r="70" spans="3:8" ht="23.25">
      <c r="C70" s="61"/>
      <c r="D70" s="62"/>
      <c r="E70" s="62"/>
      <c r="F70" s="62"/>
      <c r="G70" s="61"/>
      <c r="H70" s="62"/>
    </row>
    <row r="71" spans="3:8" ht="23.25">
      <c r="C71" s="61"/>
      <c r="D71" s="62"/>
      <c r="E71" s="62"/>
      <c r="F71" s="62"/>
      <c r="G71" s="61"/>
      <c r="H71" s="62"/>
    </row>
    <row r="72" spans="3:8" ht="23.25">
      <c r="C72" s="61"/>
      <c r="D72" s="62"/>
      <c r="E72" s="62"/>
      <c r="F72" s="62"/>
      <c r="G72" s="61"/>
      <c r="H72" s="62"/>
    </row>
    <row r="73" spans="3:8" ht="23.25">
      <c r="C73" s="61"/>
      <c r="D73" s="62"/>
      <c r="E73" s="62"/>
      <c r="F73" s="62"/>
      <c r="G73" s="61"/>
      <c r="H73" s="62"/>
    </row>
    <row r="74" spans="3:8" ht="23.25">
      <c r="C74" s="61"/>
      <c r="D74" s="62"/>
      <c r="E74" s="62"/>
      <c r="F74" s="62"/>
      <c r="G74" s="61"/>
      <c r="H74" s="62"/>
    </row>
    <row r="75" spans="3:8" ht="23.25">
      <c r="C75" s="61"/>
      <c r="D75" s="62"/>
      <c r="E75" s="62"/>
      <c r="F75" s="62"/>
      <c r="G75" s="61"/>
      <c r="H75" s="62"/>
    </row>
    <row r="76" spans="3:8" ht="23.25">
      <c r="C76" s="61"/>
      <c r="D76" s="62"/>
      <c r="E76" s="62"/>
      <c r="F76" s="62"/>
      <c r="G76" s="61"/>
      <c r="H76" s="62"/>
    </row>
    <row r="77" spans="3:8" ht="23.25">
      <c r="C77" s="61"/>
      <c r="D77" s="62"/>
      <c r="E77" s="62"/>
      <c r="F77" s="62"/>
      <c r="G77" s="61"/>
      <c r="H77" s="62"/>
    </row>
    <row r="78" spans="3:8" ht="23.25">
      <c r="C78" s="61"/>
      <c r="D78" s="62"/>
      <c r="E78" s="62"/>
      <c r="F78" s="62"/>
      <c r="G78" s="61"/>
      <c r="H78" s="62"/>
    </row>
    <row r="79" spans="3:8" ht="23.25">
      <c r="C79" s="61"/>
      <c r="D79" s="62"/>
      <c r="E79" s="62"/>
      <c r="F79" s="62"/>
      <c r="G79" s="61"/>
      <c r="H79" s="62"/>
    </row>
    <row r="80" spans="3:8" ht="23.25">
      <c r="C80" s="61"/>
      <c r="D80" s="62"/>
      <c r="E80" s="62"/>
      <c r="F80" s="62"/>
      <c r="G80" s="61"/>
      <c r="H80" s="62"/>
    </row>
    <row r="81" spans="3:8" ht="23.25">
      <c r="C81" s="61"/>
      <c r="D81" s="62"/>
      <c r="E81" s="62"/>
      <c r="F81" s="62"/>
      <c r="G81" s="61"/>
      <c r="H81" s="62"/>
    </row>
    <row r="82" spans="3:8" ht="23.25">
      <c r="C82" s="61"/>
      <c r="D82" s="62"/>
      <c r="E82" s="62"/>
      <c r="F82" s="62"/>
      <c r="G82" s="61"/>
      <c r="H82" s="62"/>
    </row>
    <row r="83" spans="3:8" ht="23.25">
      <c r="C83" s="61"/>
      <c r="D83" s="62"/>
      <c r="E83" s="62"/>
      <c r="F83" s="62"/>
      <c r="G83" s="61"/>
      <c r="H83" s="62"/>
    </row>
    <row r="84" spans="3:8" ht="23.25">
      <c r="C84" s="61"/>
      <c r="D84" s="62"/>
      <c r="E84" s="62"/>
      <c r="F84" s="62"/>
      <c r="G84" s="61"/>
      <c r="H84" s="62"/>
    </row>
    <row r="85" spans="3:8" ht="23.25">
      <c r="C85" s="61"/>
      <c r="D85" s="62"/>
      <c r="E85" s="62"/>
      <c r="F85" s="62"/>
      <c r="G85" s="61"/>
      <c r="H85" s="62"/>
    </row>
  </sheetData>
  <printOptions horizontalCentered="1"/>
  <pageMargins left="0.87" right="0.41" top="0.52" bottom="0.75" header="0.5" footer="0.5"/>
  <pageSetup fitToHeight="1" fitToWidth="1" horizontalDpi="600" verticalDpi="600" orientation="portrait" paperSize="9" scale="50" r:id="rId2"/>
  <headerFooter alignWithMargins="0">
    <oddFooter>&amp;C&amp;"Times New Roman,Regular"&amp;18Page 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5">
    <pageSetUpPr fitToPage="1"/>
  </sheetPr>
  <dimension ref="A1:G60"/>
  <sheetViews>
    <sheetView tabSelected="1" view="pageBreakPreview" zoomScale="55" zoomScaleNormal="60" zoomScaleSheetLayoutView="55" workbookViewId="0" topLeftCell="A1">
      <selection activeCell="B49" sqref="B49"/>
    </sheetView>
  </sheetViews>
  <sheetFormatPr defaultColWidth="8.88671875" defaultRowHeight="15.75"/>
  <cols>
    <col min="1" max="1" width="4.21484375" style="3" customWidth="1"/>
    <col min="2" max="2" width="74.6640625" style="3" customWidth="1"/>
    <col min="3" max="3" width="9.4453125" style="4" customWidth="1"/>
    <col min="4" max="4" width="25.77734375" style="5" customWidth="1"/>
    <col min="5" max="5" width="5.21484375" style="3" customWidth="1"/>
    <col min="6" max="6" width="25.77734375" style="5" customWidth="1"/>
    <col min="7" max="7" width="10.3359375" style="3" bestFit="1" customWidth="1"/>
    <col min="8" max="16384" width="8.88671875" style="3" customWidth="1"/>
  </cols>
  <sheetData>
    <row r="1" spans="1:6" s="17" customFormat="1" ht="26.25">
      <c r="A1" s="16" t="s">
        <v>78</v>
      </c>
      <c r="C1" s="18"/>
      <c r="D1" s="19"/>
      <c r="F1" s="19"/>
    </row>
    <row r="2" spans="1:6" s="17" customFormat="1" ht="26.25">
      <c r="A2" s="20" t="s">
        <v>25</v>
      </c>
      <c r="C2" s="18"/>
      <c r="D2" s="19"/>
      <c r="F2" s="19"/>
    </row>
    <row r="3" spans="1:6" s="17" customFormat="1" ht="26.25">
      <c r="A3" s="20" t="s">
        <v>103</v>
      </c>
      <c r="C3" s="18"/>
      <c r="D3" s="19"/>
      <c r="F3" s="19"/>
    </row>
    <row r="5" spans="4:6" ht="23.25">
      <c r="D5" s="6" t="s">
        <v>27</v>
      </c>
      <c r="F5" s="6" t="s">
        <v>27</v>
      </c>
    </row>
    <row r="6" spans="4:6" ht="23.25">
      <c r="D6" s="6" t="s">
        <v>109</v>
      </c>
      <c r="F6" s="6" t="str">
        <f>+D6</f>
        <v>9 MONTHS ENDED</v>
      </c>
    </row>
    <row r="7" spans="3:6" ht="23.25">
      <c r="C7" s="7" t="s">
        <v>69</v>
      </c>
      <c r="D7" s="8" t="s">
        <v>96</v>
      </c>
      <c r="F7" s="8" t="s">
        <v>110</v>
      </c>
    </row>
    <row r="8" spans="4:6" ht="23.25">
      <c r="D8" s="6" t="s">
        <v>37</v>
      </c>
      <c r="F8" s="6" t="s">
        <v>37</v>
      </c>
    </row>
    <row r="9" spans="4:6" ht="23.25">
      <c r="D9" s="6"/>
      <c r="F9" s="6"/>
    </row>
    <row r="10" ht="23.25">
      <c r="A10" s="1" t="s">
        <v>33</v>
      </c>
    </row>
    <row r="11" spans="1:6" ht="23.25">
      <c r="A11" s="3" t="s">
        <v>73</v>
      </c>
      <c r="D11" s="5">
        <f>+'condQTR-PL'!E19</f>
        <v>-34637</v>
      </c>
      <c r="F11" s="26">
        <v>-15387</v>
      </c>
    </row>
    <row r="12" ht="23.25">
      <c r="F12" s="26"/>
    </row>
    <row r="13" spans="1:6" ht="23.25">
      <c r="A13" s="3" t="s">
        <v>26</v>
      </c>
      <c r="F13" s="26"/>
    </row>
    <row r="14" spans="1:6" ht="23.25">
      <c r="A14" s="3" t="s">
        <v>7</v>
      </c>
      <c r="D14" s="5">
        <v>5197</v>
      </c>
      <c r="F14" s="26">
        <v>-165</v>
      </c>
    </row>
    <row r="15" spans="1:6" ht="23.25">
      <c r="A15" s="3" t="s">
        <v>8</v>
      </c>
      <c r="D15" s="10">
        <v>17662</v>
      </c>
      <c r="F15" s="32">
        <v>13877</v>
      </c>
    </row>
    <row r="16" spans="1:6" ht="23.25">
      <c r="A16" s="1" t="s">
        <v>116</v>
      </c>
      <c r="D16" s="5">
        <f>SUM(D11:D15)</f>
        <v>-11778</v>
      </c>
      <c r="E16" s="1"/>
      <c r="F16" s="5">
        <f>SUM(F11:F15)</f>
        <v>-1675</v>
      </c>
    </row>
    <row r="18" ht="23.25">
      <c r="A18" s="3" t="s">
        <v>41</v>
      </c>
    </row>
    <row r="19" spans="2:6" ht="23.25">
      <c r="B19" s="3" t="s">
        <v>5</v>
      </c>
      <c r="D19" s="5">
        <v>31194</v>
      </c>
      <c r="F19" s="5">
        <v>13001</v>
      </c>
    </row>
    <row r="20" spans="2:6" ht="23.25">
      <c r="B20" s="3" t="s">
        <v>6</v>
      </c>
      <c r="D20" s="5">
        <v>-7917</v>
      </c>
      <c r="F20" s="5">
        <v>-10022</v>
      </c>
    </row>
    <row r="21" spans="1:6" ht="23.25">
      <c r="A21" s="1" t="s">
        <v>117</v>
      </c>
      <c r="D21" s="33">
        <f>SUM(D16:D20)</f>
        <v>11499</v>
      </c>
      <c r="F21" s="33">
        <f>SUM(F16:F20)</f>
        <v>1304</v>
      </c>
    </row>
    <row r="23" ht="23.25">
      <c r="A23" s="1" t="s">
        <v>34</v>
      </c>
    </row>
    <row r="24" spans="2:6" ht="23.25">
      <c r="B24" s="3" t="s">
        <v>46</v>
      </c>
      <c r="D24" s="5">
        <v>-1563</v>
      </c>
      <c r="F24" s="5">
        <v>-513</v>
      </c>
    </row>
    <row r="25" spans="1:6" ht="23.25">
      <c r="A25" s="1" t="s">
        <v>17</v>
      </c>
      <c r="D25" s="33">
        <f>SUM(D24:D24)</f>
        <v>-1563</v>
      </c>
      <c r="F25" s="33">
        <f>SUM(F24:F24)</f>
        <v>-513</v>
      </c>
    </row>
    <row r="27" ht="23.25">
      <c r="A27" s="1" t="s">
        <v>35</v>
      </c>
    </row>
    <row r="28" spans="1:6" ht="23.25">
      <c r="A28" s="1"/>
      <c r="B28" s="3" t="s">
        <v>68</v>
      </c>
      <c r="C28" s="4" t="s">
        <v>70</v>
      </c>
      <c r="D28" s="24">
        <v>-7389</v>
      </c>
      <c r="E28" s="4" t="s">
        <v>125</v>
      </c>
      <c r="F28" s="5">
        <v>1798</v>
      </c>
    </row>
    <row r="29" spans="2:6" ht="23.25">
      <c r="B29" s="3" t="s">
        <v>39</v>
      </c>
      <c r="D29" s="5">
        <v>-820</v>
      </c>
      <c r="F29" s="5">
        <v>-450</v>
      </c>
    </row>
    <row r="30" spans="1:6" ht="23.25">
      <c r="A30" s="1" t="s">
        <v>84</v>
      </c>
      <c r="D30" s="33">
        <f>SUM(D28:D29)</f>
        <v>-8209</v>
      </c>
      <c r="F30" s="33">
        <f>SUM(F28:F29)</f>
        <v>1348</v>
      </c>
    </row>
    <row r="32" spans="1:6" ht="23.25">
      <c r="A32" s="1" t="s">
        <v>83</v>
      </c>
      <c r="D32" s="5">
        <f>D30+D25+D21</f>
        <v>1727</v>
      </c>
      <c r="F32" s="5">
        <f>F30+F25+F21</f>
        <v>2139</v>
      </c>
    </row>
    <row r="34" spans="1:6" ht="23.25">
      <c r="A34" s="1" t="s">
        <v>43</v>
      </c>
      <c r="D34" s="5">
        <v>3556</v>
      </c>
      <c r="F34" s="5">
        <v>7069</v>
      </c>
    </row>
    <row r="36" spans="1:6" ht="24" thickBot="1">
      <c r="A36" s="1" t="s">
        <v>12</v>
      </c>
      <c r="D36" s="34">
        <f>SUM(D32:D35)</f>
        <v>5283</v>
      </c>
      <c r="F36" s="34">
        <f>SUM(F32:F35)</f>
        <v>9208</v>
      </c>
    </row>
    <row r="39" ht="23.25">
      <c r="A39" s="3" t="s">
        <v>76</v>
      </c>
    </row>
    <row r="41" spans="4:6" ht="23.25">
      <c r="D41" s="8" t="str">
        <f>+D7</f>
        <v>31/03/2007</v>
      </c>
      <c r="F41" s="8" t="str">
        <f>+F7</f>
        <v>31/03/2006</v>
      </c>
    </row>
    <row r="42" spans="4:6" ht="23.25">
      <c r="D42" s="6" t="s">
        <v>37</v>
      </c>
      <c r="F42" s="6" t="s">
        <v>37</v>
      </c>
    </row>
    <row r="44" spans="2:7" ht="23.25">
      <c r="B44" s="3" t="s">
        <v>51</v>
      </c>
      <c r="D44" s="24">
        <v>0</v>
      </c>
      <c r="F44" s="5">
        <v>569</v>
      </c>
      <c r="G44" s="5"/>
    </row>
    <row r="45" spans="2:7" ht="23.25">
      <c r="B45" s="3" t="s">
        <v>38</v>
      </c>
      <c r="D45" s="5">
        <v>7801</v>
      </c>
      <c r="F45" s="5">
        <v>11467</v>
      </c>
      <c r="G45" s="5"/>
    </row>
    <row r="46" spans="2:6" ht="23.25">
      <c r="B46" s="3" t="s">
        <v>40</v>
      </c>
      <c r="D46" s="5">
        <v>-2518</v>
      </c>
      <c r="F46" s="5">
        <v>-2828</v>
      </c>
    </row>
    <row r="47" spans="4:6" ht="24" thickBot="1">
      <c r="D47" s="13">
        <f>SUM(D44:D46)</f>
        <v>5283</v>
      </c>
      <c r="F47" s="13">
        <f>SUM(F44:F46)</f>
        <v>9208</v>
      </c>
    </row>
    <row r="48" ht="24" thickTop="1"/>
    <row r="49" spans="1:6" ht="23.25">
      <c r="A49" s="3" t="s">
        <v>77</v>
      </c>
      <c r="D49" s="37"/>
      <c r="E49" s="37"/>
      <c r="F49" s="37"/>
    </row>
    <row r="50" spans="4:6" ht="23.25">
      <c r="D50" s="37"/>
      <c r="E50" s="37"/>
      <c r="F50" s="37"/>
    </row>
    <row r="51" ht="23.25">
      <c r="A51" s="38" t="s">
        <v>71</v>
      </c>
    </row>
    <row r="52" spans="1:6" s="45" customFormat="1" ht="23.25">
      <c r="A52" s="71" t="s">
        <v>70</v>
      </c>
      <c r="B52" s="45" t="s">
        <v>126</v>
      </c>
      <c r="C52" s="72"/>
      <c r="D52" s="24"/>
      <c r="F52" s="24"/>
    </row>
    <row r="53" spans="1:6" s="45" customFormat="1" ht="23.25">
      <c r="A53" s="71"/>
      <c r="C53" s="72"/>
      <c r="D53" s="24"/>
      <c r="F53" s="24"/>
    </row>
    <row r="54" spans="1:6" s="45" customFormat="1" ht="23.25">
      <c r="A54" s="45" t="s">
        <v>125</v>
      </c>
      <c r="B54" s="71" t="s">
        <v>79</v>
      </c>
      <c r="C54" s="72"/>
      <c r="D54" s="24"/>
      <c r="F54" s="24"/>
    </row>
    <row r="55" spans="2:7" s="45" customFormat="1" ht="23.25">
      <c r="B55" s="71" t="s">
        <v>131</v>
      </c>
      <c r="C55" s="72"/>
      <c r="D55" s="24"/>
      <c r="F55" s="24"/>
      <c r="G55" s="66"/>
    </row>
    <row r="56" spans="3:6" s="45" customFormat="1" ht="23.25">
      <c r="C56" s="72"/>
      <c r="D56" s="24"/>
      <c r="F56" s="24"/>
    </row>
    <row r="57" ht="23.25">
      <c r="A57" s="3" t="s">
        <v>130</v>
      </c>
    </row>
    <row r="60" spans="1:6" ht="23.25">
      <c r="A60" s="75"/>
      <c r="B60" s="75"/>
      <c r="C60" s="75"/>
      <c r="D60" s="75"/>
      <c r="E60" s="75"/>
      <c r="F60" s="75"/>
    </row>
  </sheetData>
  <mergeCells count="1">
    <mergeCell ref="A60:F60"/>
  </mergeCells>
  <printOptions horizontalCentered="1"/>
  <pageMargins left="0.89" right="0.3" top="0.5" bottom="0.5" header="0.5" footer="0.25"/>
  <pageSetup fitToHeight="1" fitToWidth="1" horizontalDpi="600" verticalDpi="600" orientation="portrait" paperSize="9" scale="52" r:id="rId1"/>
  <headerFooter alignWithMargins="0">
    <oddFooter>&amp;C&amp;"Times New Roman,Regular"&amp;18Page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MCB HOLDINGS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 Customer</dc:creator>
  <cp:keywords/>
  <dc:description/>
  <cp:lastModifiedBy>joey</cp:lastModifiedBy>
  <cp:lastPrinted>2007-05-15T08:16:59Z</cp:lastPrinted>
  <dcterms:created xsi:type="dcterms:W3CDTF">1997-10-22T04:15:05Z</dcterms:created>
  <dcterms:modified xsi:type="dcterms:W3CDTF">2007-05-21T10:05:22Z</dcterms:modified>
  <cp:category/>
  <cp:version/>
  <cp:contentType/>
  <cp:contentStatus/>
</cp:coreProperties>
</file>