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9885" windowHeight="4530" tabRatio="709" activeTab="4"/>
  </bookViews>
  <sheets>
    <sheet name="PL" sheetId="1" r:id="rId1"/>
    <sheet name="BS" sheetId="2" r:id="rId2"/>
    <sheet name="CE" sheetId="3" r:id="rId3"/>
    <sheet name="CF" sheetId="4" r:id="rId4"/>
    <sheet name="N" sheetId="5" r:id="rId5"/>
    <sheet name="N1" sheetId="6" r:id="rId6"/>
    <sheet name="N2" sheetId="7" r:id="rId7"/>
  </sheets>
  <definedNames>
    <definedName name="_xlnm.Print_Area" localSheetId="5">'N1'!$A:$IV</definedName>
  </definedNames>
  <calcPr fullCalcOnLoad="1"/>
</workbook>
</file>

<file path=xl/sharedStrings.xml><?xml version="1.0" encoding="utf-8"?>
<sst xmlns="http://schemas.openxmlformats.org/spreadsheetml/2006/main" count="396" uniqueCount="265">
  <si>
    <t>CHANGHUAT CORPORATION BERHAD</t>
  </si>
  <si>
    <t>Malaysia</t>
  </si>
  <si>
    <t>Singapore</t>
  </si>
  <si>
    <t>Indonesia</t>
  </si>
  <si>
    <t>TOTAL</t>
  </si>
  <si>
    <t>Taxation</t>
  </si>
  <si>
    <t>TURNOVER</t>
  </si>
  <si>
    <t>Cash &amp; bank balances</t>
  </si>
  <si>
    <t>RM'000</t>
  </si>
  <si>
    <t>(Company No : 333769-X )</t>
  </si>
  <si>
    <t>(Incorporated In Malaysia)</t>
  </si>
  <si>
    <t xml:space="preserve">QUARTERLY REPORT ON CONSOLIDATED RESULTS FOR THE FINANCIAL QUARTER ENDED </t>
  </si>
  <si>
    <t xml:space="preserve">THE FIGURES HAVE NOT BEEN AUDITED </t>
  </si>
  <si>
    <t>INDIVIDUAL PERIOD</t>
  </si>
  <si>
    <t>CUMULATIVE PERIOD</t>
  </si>
  <si>
    <t>CURRENT</t>
  </si>
  <si>
    <t xml:space="preserve">PRECEDING </t>
  </si>
  <si>
    <t>YEAR</t>
  </si>
  <si>
    <t>QUARTER</t>
  </si>
  <si>
    <t>TO DATE</t>
  </si>
  <si>
    <t>1)</t>
  </si>
  <si>
    <t>2)</t>
  </si>
  <si>
    <t>AS AT</t>
  </si>
  <si>
    <t>END OF</t>
  </si>
  <si>
    <t>PRECEDING</t>
  </si>
  <si>
    <t>FINANCIAL</t>
  </si>
  <si>
    <t>YEAR END</t>
  </si>
  <si>
    <t>(Unaudited)</t>
  </si>
  <si>
    <t>(Audited)</t>
  </si>
  <si>
    <t>3)</t>
  </si>
  <si>
    <t>4)</t>
  </si>
  <si>
    <t>Current Assets</t>
  </si>
  <si>
    <t>6)</t>
  </si>
  <si>
    <t>Current Liabilities</t>
  </si>
  <si>
    <t>Short Term Borrowings</t>
  </si>
  <si>
    <t>Provision for Taxation</t>
  </si>
  <si>
    <t>7)</t>
  </si>
  <si>
    <t>8)</t>
  </si>
  <si>
    <t>Shareholders' Funds</t>
  </si>
  <si>
    <t>Share capital</t>
  </si>
  <si>
    <t>Share premium</t>
  </si>
  <si>
    <t>Revaluation Reserve</t>
  </si>
  <si>
    <t>Capital Reserve</t>
  </si>
  <si>
    <t>Statutory Reserve</t>
  </si>
  <si>
    <t>Exchange Reserve</t>
  </si>
  <si>
    <t>Minority Interest</t>
  </si>
  <si>
    <t>Long Term Borrowings</t>
  </si>
  <si>
    <t>11)</t>
  </si>
  <si>
    <t>Other Long Term Liabilities</t>
  </si>
  <si>
    <t>12)</t>
  </si>
  <si>
    <t>Accounting Policies</t>
  </si>
  <si>
    <t>Exceptional Items</t>
  </si>
  <si>
    <t>Malaysian taxation</t>
  </si>
  <si>
    <t xml:space="preserve"> - Current Year</t>
  </si>
  <si>
    <t xml:space="preserve"> - Prior Year</t>
  </si>
  <si>
    <t>Deferred tax</t>
  </si>
  <si>
    <t>Foreign tax</t>
  </si>
  <si>
    <t>5)</t>
  </si>
  <si>
    <t>Seasonal Or Cyclical Factors</t>
  </si>
  <si>
    <t>Group Borrowings</t>
  </si>
  <si>
    <t>13)</t>
  </si>
  <si>
    <t>14)</t>
  </si>
  <si>
    <t>15)</t>
  </si>
  <si>
    <t>Material Litigation</t>
  </si>
  <si>
    <t>16)</t>
  </si>
  <si>
    <t>Segmental Reporting</t>
  </si>
  <si>
    <t xml:space="preserve">PROFIT </t>
  </si>
  <si>
    <t>BEFORE</t>
  </si>
  <si>
    <t>ASSET</t>
  </si>
  <si>
    <t>TAX</t>
  </si>
  <si>
    <t>EMPLOYED</t>
  </si>
  <si>
    <t>17)</t>
  </si>
  <si>
    <t>19)</t>
  </si>
  <si>
    <t>20)</t>
  </si>
  <si>
    <t>Variance from Profit Forecast &amp; Shortfall on Profit Guarantee</t>
  </si>
  <si>
    <t>21)</t>
  </si>
  <si>
    <t>Dividend</t>
  </si>
  <si>
    <t>BY ORDER OF THE BOARD</t>
  </si>
  <si>
    <t>Lim Lai Huat</t>
  </si>
  <si>
    <t>Group Managing Director</t>
  </si>
  <si>
    <t>Johor Bahru</t>
  </si>
  <si>
    <t>18)</t>
  </si>
  <si>
    <t>Review Of Performance</t>
  </si>
  <si>
    <t>Thailand</t>
  </si>
  <si>
    <t>Revenue</t>
  </si>
  <si>
    <t>Property, plant and equipment</t>
  </si>
  <si>
    <t>Investment property</t>
  </si>
  <si>
    <t>Goodwill on consolidation</t>
  </si>
  <si>
    <t>Other long term assets</t>
  </si>
  <si>
    <t>Inventories</t>
  </si>
  <si>
    <t>Net tangible assets per share (RM)</t>
  </si>
  <si>
    <t>There is no profit forecast nor profit guarantee issued by the Group.</t>
  </si>
  <si>
    <t>Singapore Dollars</t>
  </si>
  <si>
    <t>CONDENSED CONSOLIDATED INCOME STATEMENT</t>
  </si>
  <si>
    <t>Other operating income</t>
  </si>
  <si>
    <t>Operating expenses</t>
  </si>
  <si>
    <t xml:space="preserve">Earnings per share </t>
  </si>
  <si>
    <t>CONDENSED CONSOLIDATED BALANCE SHEET</t>
  </si>
  <si>
    <t>Trade and other receivables</t>
  </si>
  <si>
    <t>Trade and other payables</t>
  </si>
  <si>
    <t>Tax recoverable</t>
  </si>
  <si>
    <t>Fully diluted (sen)</t>
  </si>
  <si>
    <t>CASH FLOW FROM OPERATING ACTIVITIES</t>
  </si>
  <si>
    <t>Adjustment for</t>
  </si>
  <si>
    <t>Bad debts written off</t>
  </si>
  <si>
    <t>Fixed asset written off</t>
  </si>
  <si>
    <t>Provision for doubtful debts</t>
  </si>
  <si>
    <t>Operating profit before taxation</t>
  </si>
  <si>
    <t>Interest paid</t>
  </si>
  <si>
    <t>Taxation paid</t>
  </si>
  <si>
    <t>Net cash from operating activities</t>
  </si>
  <si>
    <t>CASH FLOW FROM INVESTING ACTIVITIES</t>
  </si>
  <si>
    <t>Net cash from investing activities</t>
  </si>
  <si>
    <t>CASH FLOW FROM FINANCING ACTIVITIES</t>
  </si>
  <si>
    <t>Bank borrowings</t>
  </si>
  <si>
    <t>CONDENSED CONSOLIDATED CASH FLOW STATEMENT</t>
  </si>
  <si>
    <t>PERIOD</t>
  </si>
  <si>
    <t>ENDED</t>
  </si>
  <si>
    <t>Non operating items</t>
  </si>
  <si>
    <t>Net change in current assets</t>
  </si>
  <si>
    <t>Net change in current liabilities</t>
  </si>
  <si>
    <t>Other investment</t>
  </si>
  <si>
    <t xml:space="preserve">Share </t>
  </si>
  <si>
    <t>Share Premium</t>
  </si>
  <si>
    <t xml:space="preserve">Translation </t>
  </si>
  <si>
    <t xml:space="preserve">Retained </t>
  </si>
  <si>
    <t>capital</t>
  </si>
  <si>
    <t>reserve</t>
  </si>
  <si>
    <t>profit</t>
  </si>
  <si>
    <t>Translation diff on opening shareholders funds</t>
  </si>
  <si>
    <t>Total</t>
  </si>
  <si>
    <t>Distributable</t>
  </si>
  <si>
    <t>Non Distributable</t>
  </si>
  <si>
    <t>Preceding annual statements</t>
  </si>
  <si>
    <t>Changes in debt and equity</t>
  </si>
  <si>
    <t>Dividends paid</t>
  </si>
  <si>
    <t xml:space="preserve">9) </t>
  </si>
  <si>
    <t xml:space="preserve">INDIVIDUAL </t>
  </si>
  <si>
    <t xml:space="preserve">CUMULATIVE </t>
  </si>
  <si>
    <t>23)</t>
  </si>
  <si>
    <t>Commentary on the Outlook for the Group</t>
  </si>
  <si>
    <t xml:space="preserve">CONDENSED CONSOLIDATED STATEMENT OF CHANGES IN EQUITY </t>
  </si>
  <si>
    <t>24)</t>
  </si>
  <si>
    <t>The condensed consolidated income statement should be read in conjunction with the annual financial statement for the year ended</t>
  </si>
  <si>
    <t>Reserves</t>
  </si>
  <si>
    <t xml:space="preserve">The condensed consolidated balance sheet should read be in conjunction with the annual financial statement for the year </t>
  </si>
  <si>
    <t xml:space="preserve">The condensed consolidated cash flow statement should be read in conjunction with the annual financial statement </t>
  </si>
  <si>
    <t>The condensed consolidated statement of changes in equity should be read in conjunction with the annual financial statement</t>
  </si>
  <si>
    <t>The interim financial report  has been prepared in accordance with MASB 26 : Interim Financial Reporting.</t>
  </si>
  <si>
    <t>22)</t>
  </si>
  <si>
    <t>Retained Profit (Restated)</t>
  </si>
  <si>
    <t>Deferred taxation (Restated)</t>
  </si>
  <si>
    <t>As at 1 July</t>
  </si>
  <si>
    <t>MONTH</t>
  </si>
  <si>
    <t>Dividend paid</t>
  </si>
  <si>
    <t>10)</t>
  </si>
  <si>
    <t>25)</t>
  </si>
  <si>
    <t>Earnings Per Share</t>
  </si>
  <si>
    <t>Group did not hold any quoted investment.</t>
  </si>
  <si>
    <t>adopted a policy of regular revaluations of such asset. As permitted under the transitional provisions of MASB 15,</t>
  </si>
  <si>
    <t>these assets continue to be stated at their 1997 valuation less accumulated depreciation.</t>
  </si>
  <si>
    <t xml:space="preserve">Dividend </t>
  </si>
  <si>
    <t>Corporate Proposal</t>
  </si>
  <si>
    <t>The interim financial report should be read in conjunction with the audited financial statements of the Group for the</t>
  </si>
  <si>
    <t>NOTES TO CONDENSED ACCOUNTS</t>
  </si>
  <si>
    <t>There was no material seasonal or cyclical factors that has affected the financial performance of the Group. However,</t>
  </si>
  <si>
    <t>Changes in estimates</t>
  </si>
  <si>
    <t>Valuation of property, plant and equipment</t>
  </si>
  <si>
    <t>Material events subsequent to the end of the reporting quarter</t>
  </si>
  <si>
    <t>Changes in composition of the Group</t>
  </si>
  <si>
    <t>Contingent liabilities or contingent assets</t>
  </si>
  <si>
    <t>Off Balance Sheet Financial Instrument</t>
  </si>
  <si>
    <t>Comparison with the preceding Quarterly Result</t>
  </si>
  <si>
    <t>date of this report has substantially affected the Group performance.</t>
  </si>
  <si>
    <t xml:space="preserve">The disproportionate tax charged for the current quarter was mainly due to the unavailability of the group relief for </t>
  </si>
  <si>
    <t>Non cash items</t>
  </si>
  <si>
    <t>30/06/2003</t>
  </si>
  <si>
    <t>Thailand Baht</t>
  </si>
  <si>
    <t>EFFECT OF EXCHANGE RATE CHANGES</t>
  </si>
  <si>
    <t>unabsorbed tax losses of certain subsidiaries in the Group.</t>
  </si>
  <si>
    <t>NET INCREASE / (DECREASE) IN CASH AND CASH EQUIVALENT</t>
  </si>
  <si>
    <t>Net cash from financing activities</t>
  </si>
  <si>
    <t>Profit / (Loss) from operation</t>
  </si>
  <si>
    <t>Net profit / (loss) for the period</t>
  </si>
  <si>
    <t>Net Current Assets</t>
  </si>
  <si>
    <t>Basic (sen)</t>
  </si>
  <si>
    <t>Deferred tax asset</t>
  </si>
  <si>
    <t>The preceding annual statements for the year ended 30 June 2003 was unqualified.</t>
  </si>
  <si>
    <t>year ended 30 June 2003. The accounting policies adopted in the quarterly financial statements are in accordance</t>
  </si>
  <si>
    <t>with the accounting policies stated in the annual financial statements of the Group for the year ended 30 June 2003.</t>
  </si>
  <si>
    <t>30 June 2003.</t>
  </si>
  <si>
    <t>for the year ended 30 June 2003.</t>
  </si>
  <si>
    <t>Net loss for the period</t>
  </si>
  <si>
    <t>Profit / (Loss) before income tax</t>
  </si>
  <si>
    <t>Profit / (Loss) before taxation</t>
  </si>
  <si>
    <t>Cash (used in) / generated from operations</t>
  </si>
  <si>
    <t>Foreign borrowings in Ringgit equivalent are as follows :</t>
  </si>
  <si>
    <t>The Group's performance has not been substantially affected by any other item, transaction or event of  material or unusual</t>
  </si>
  <si>
    <t>Profit on Sales of Unquoted Investment or Properties</t>
  </si>
  <si>
    <t>There were no other business combination, acquisition or disposal of subsidiaries or long term investment, restructuring or</t>
  </si>
  <si>
    <t>discontinuing operation.</t>
  </si>
  <si>
    <t>Expenses for bonus issue</t>
  </si>
  <si>
    <t>CASH AND CASH EQUIVALENT AT THE BEGINNING OF THE QUARTER</t>
  </si>
  <si>
    <t>CASH AND CASH EQUIVALENT AT THE END OF THE QUARTER</t>
  </si>
  <si>
    <t>Long term investment</t>
  </si>
  <si>
    <t>Intangible assets</t>
  </si>
  <si>
    <t>For this quarter, the group has adopted all extant approved accounting standards.</t>
  </si>
  <si>
    <t>in nature. Neither has any such item, transaction or event that had occurred between the end of the reporting period and the</t>
  </si>
  <si>
    <t>Prior year adjustment:-</t>
  </si>
  <si>
    <t>Adoption of MASB 25</t>
  </si>
  <si>
    <t>As restated</t>
  </si>
  <si>
    <t>Secured Loan</t>
  </si>
  <si>
    <t>Unsecured Loan</t>
  </si>
  <si>
    <t>Short term loan</t>
  </si>
  <si>
    <t>Long term loan</t>
  </si>
  <si>
    <t>Landed properties of the Group have not been revalued since they were first revalued in 1997. The Board has not</t>
  </si>
  <si>
    <t>Based 41,998,950 ordinary shares</t>
  </si>
  <si>
    <t>Net profit for the period</t>
  </si>
  <si>
    <t>Purchase or Disposal of Quoted Investment</t>
  </si>
  <si>
    <t>Finance costs, (net)</t>
  </si>
  <si>
    <t>Income tax, (net)</t>
  </si>
  <si>
    <t>year ended 30 June 2003.</t>
  </si>
  <si>
    <t>There is no material litigation as at the date of this report except labour dispute in Indonesia operation. This pending litigation</t>
  </si>
  <si>
    <t>will not have a material effect to the group performances.</t>
  </si>
  <si>
    <t>The Group did not prepare segmental information by activity as the Group's activities are predominantly in manufacturing</t>
  </si>
  <si>
    <t>and processing of plastic injection molded parts.</t>
  </si>
  <si>
    <t xml:space="preserve">The Group's performance is expected to improve due to strong Malaysia operation performance and foreign subsidiaries </t>
  </si>
  <si>
    <t>Employee Share Option Scheme of 2,835,000 ordinary shares was granted to employees and executive directors on</t>
  </si>
  <si>
    <t>24 May 2004 at an offer price of RM 1.092.</t>
  </si>
  <si>
    <t>30 JUNE 2004</t>
  </si>
  <si>
    <t>30/06/2004</t>
  </si>
  <si>
    <t>FOR TWELVE MONTH ENDED 30 JUNE 2004</t>
  </si>
  <si>
    <t>FOR TWELVE MONTH ENDED 30 JUNE 2003</t>
  </si>
  <si>
    <t>30/06/04</t>
  </si>
  <si>
    <t>30/06/03</t>
  </si>
  <si>
    <t>TWELVE</t>
  </si>
  <si>
    <t>There were no exceptional items for the quarter ended 30 June 2004.</t>
  </si>
  <si>
    <t>There were no changes in accounting estimates for the quarter ended 30 June 2004.</t>
  </si>
  <si>
    <t>Bonus issue of 1,999,950 shares of RM 1 each was listed on Bursa Malaysia on 23 April 2004. Except as disclose,</t>
  </si>
  <si>
    <t>there were no other issuances, cancellations, repurchases, resales and repayment of debts and equity securities for</t>
  </si>
  <si>
    <t>the quarter ended 30 June 2004.</t>
  </si>
  <si>
    <t>There was no profit on sales of investment or properties for the quarter ended 30 June 2004.</t>
  </si>
  <si>
    <t xml:space="preserve">There was no purchase or disposal of quoted investment for the quarter ended 30 June 2004. The Company and the </t>
  </si>
  <si>
    <t>The Board of Directors does not recommend any dividend for the quarter ended 30 June 2004.</t>
  </si>
  <si>
    <t>N/A</t>
  </si>
  <si>
    <t>Bonus issue</t>
  </si>
  <si>
    <t>There were no corporate proposals announced but not completed at the date of this announcement.</t>
  </si>
  <si>
    <t>The Group does not hold any financial instrument for the financial quarter ended 30 June 2004.</t>
  </si>
  <si>
    <t>number of ordinary shares of 41,998,950.</t>
  </si>
  <si>
    <t xml:space="preserve">results is expected to improve. </t>
  </si>
  <si>
    <t>The company has granted unsecured corporate guarantee amounting to RM 34,710,000 to secure banking facilities for its</t>
  </si>
  <si>
    <t>subsidiaries. As at the end of the quarter, only RM 23,944,624 was utilised. No provision was provided for labour claim</t>
  </si>
  <si>
    <t>No dividend has been paid for the quarter ended 30 June 2004.</t>
  </si>
  <si>
    <t>There were no material events subsequent to the end of the period reported.</t>
  </si>
  <si>
    <t>appliances and global economy.</t>
  </si>
  <si>
    <t xml:space="preserve">demand for the Group's products is generally dependent on consumers' demand for electronic, electrical products or home </t>
  </si>
  <si>
    <t>Group turnover has improved by 34% over the last quarter.</t>
  </si>
  <si>
    <t xml:space="preserve">operations. </t>
  </si>
  <si>
    <t xml:space="preserve">The Group posted a net loss before tax of RM108,000 against a profit before tax of RM1.372 million in the previous quarter. Obsolete stock in Malaysia amounting to RM1.24 million was written off. Thailand operation and newly set up laser department has incurred losses of RM0.4 million and RM1.4 million respectively. </t>
  </si>
  <si>
    <t>AS REQUIRED BY BURSA MALAYSIA SECURITIES BERHAD</t>
  </si>
  <si>
    <t xml:space="preserve">in Indonesia as probability of being crystallised is remote. The estimated labour claim is crystallised amounting to </t>
  </si>
  <si>
    <t>approximately RM 97,000 or SGD 44,000.</t>
  </si>
  <si>
    <t>The result of the Group for the fourth quarter ended 30 June 2004 continues to be marginally affected by losses from oversea</t>
  </si>
  <si>
    <t>27 August 2004</t>
  </si>
  <si>
    <t xml:space="preserve">The calculation of earnings per share for the current period to date is based on loss after taxation of RM 0.211 million and </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</si>
</sst>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0_);_(* \(#,##0\);_(* &quot;-&quot;??_);_(@_)"/>
    <numFmt numFmtId="185" formatCode="0.00_);\(0.00\)"/>
    <numFmt numFmtId="186" formatCode="0_);\(0\)"/>
    <numFmt numFmtId="187" formatCode="[$$-1009]#,##0"/>
    <numFmt numFmtId="188" formatCode="&quot;Yes&quot;;&quot;Yes&quot;;&quot;No&quot;"/>
    <numFmt numFmtId="189" formatCode="&quot;True&quot;;&quot;True&quot;;&quot;False&quot;"/>
    <numFmt numFmtId="190" formatCode="&quot;On&quot;;&quot;On&quot;;&quot;Off&quot;"/>
    <numFmt numFmtId="191" formatCode="#,##0.0_);\(#,##0.0\)"/>
    <numFmt numFmtId="192" formatCode="0.0_);\(0.0\)"/>
    <numFmt numFmtId="193" formatCode="#,##0;[Red]\(#,##0\)"/>
    <numFmt numFmtId="194" formatCode="#,##0.00_ ;[Red]\-#,##0.00\ "/>
    <numFmt numFmtId="195" formatCode="#,##0.0_ ;[Red]\-#,##0.0\ "/>
    <numFmt numFmtId="196" formatCode="#,##0_ ;[Red]\-#,##0\ "/>
    <numFmt numFmtId="197" formatCode="_(* #,##0.0_);_(* \(#,##0.0\);_(* &quot;-&quot;??_);_(@_)"/>
    <numFmt numFmtId="198" formatCode="#,##0.00_ ;\-#,##0.00\ "/>
    <numFmt numFmtId="199" formatCode="_(* #,##0.0_);_(* \(#,##0.0\);_(* &quot;-&quot;_);_(@_)"/>
    <numFmt numFmtId="200" formatCode="_(* #,##0.00_);_(* \(#,##0.00\);_(* &quot;-&quot;_);_(@_)"/>
    <numFmt numFmtId="201" formatCode="_(* #,##0.0_);_(* \(#,##0.0\);_(* &quot;-&quot;?_);_(@_)"/>
    <numFmt numFmtId="202" formatCode="#,##0_ ;\-#,##0\ "/>
    <numFmt numFmtId="203" formatCode="_(* #,##0.000_);_(* \(#,##0.000\);_(* &quot;-&quot;_);_(@_)"/>
    <numFmt numFmtId="204" formatCode="0.0"/>
  </numFmts>
  <fonts count="10">
    <font>
      <sz val="10"/>
      <name val="Times New Roman"/>
      <family val="0"/>
    </font>
    <font>
      <b/>
      <sz val="10"/>
      <name val="Times New Roman"/>
      <family val="0"/>
    </font>
    <font>
      <i/>
      <sz val="10"/>
      <name val="Times New Roman"/>
      <family val="0"/>
    </font>
    <font>
      <b/>
      <i/>
      <sz val="10"/>
      <name val="Times New Roman"/>
      <family val="0"/>
    </font>
    <font>
      <sz val="9"/>
      <name val="Times New Roman"/>
      <family val="0"/>
    </font>
    <font>
      <b/>
      <sz val="9"/>
      <name val="Arial"/>
      <family val="2"/>
    </font>
    <font>
      <b/>
      <sz val="9"/>
      <name val="Times New Roman"/>
      <family val="1"/>
    </font>
    <font>
      <sz val="9"/>
      <color indexed="48"/>
      <name val="Times New Roman"/>
      <family val="1"/>
    </font>
    <font>
      <u val="single"/>
      <sz val="10"/>
      <color indexed="12"/>
      <name val="Times New Roman"/>
      <family val="0"/>
    </font>
    <font>
      <u val="single"/>
      <sz val="10"/>
      <color indexed="36"/>
      <name val="Times New Roman"/>
      <family val="0"/>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uble"/>
    </border>
  </borders>
  <cellStyleXfs count="22">
    <xf numFmtId="0" fontId="0" fillId="0" borderId="0" applyFill="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4" fillId="0" borderId="0" xfId="0" applyFont="1" applyFill="1" applyAlignment="1">
      <alignment/>
    </xf>
    <xf numFmtId="193" fontId="4" fillId="0" borderId="0" xfId="0" applyNumberFormat="1" applyFont="1" applyFill="1" applyAlignment="1">
      <alignment/>
    </xf>
    <xf numFmtId="0" fontId="5" fillId="0" borderId="0" xfId="0" applyFont="1" applyAlignment="1">
      <alignment horizontal="center"/>
    </xf>
    <xf numFmtId="193" fontId="6" fillId="0" borderId="0" xfId="0" applyNumberFormat="1" applyFont="1" applyFill="1" applyAlignment="1" quotePrefix="1">
      <alignment horizontal="center"/>
    </xf>
    <xf numFmtId="184" fontId="4" fillId="0" borderId="0" xfId="15" applyNumberFormat="1" applyFont="1" applyFill="1" applyAlignment="1">
      <alignment/>
    </xf>
    <xf numFmtId="184" fontId="4" fillId="0" borderId="1" xfId="15" applyNumberFormat="1" applyFont="1" applyFill="1" applyBorder="1" applyAlignment="1">
      <alignment/>
    </xf>
    <xf numFmtId="184" fontId="4" fillId="0" borderId="0" xfId="15" applyNumberFormat="1" applyFont="1" applyFill="1" applyAlignment="1">
      <alignment/>
    </xf>
    <xf numFmtId="0" fontId="7" fillId="0" borderId="0" xfId="0" applyFont="1" applyFill="1" applyAlignment="1">
      <alignment/>
    </xf>
    <xf numFmtId="184" fontId="4" fillId="0" borderId="1" xfId="15" applyNumberFormat="1" applyFont="1" applyFill="1" applyBorder="1" applyAlignment="1">
      <alignment/>
    </xf>
    <xf numFmtId="184" fontId="4" fillId="0" borderId="2" xfId="15" applyNumberFormat="1" applyFont="1" applyFill="1" applyBorder="1" applyAlignment="1">
      <alignment/>
    </xf>
    <xf numFmtId="184" fontId="4" fillId="0" borderId="3" xfId="15" applyNumberFormat="1" applyFont="1" applyFill="1" applyBorder="1" applyAlignment="1">
      <alignment/>
    </xf>
    <xf numFmtId="0" fontId="5" fillId="0" borderId="0" xfId="0" applyFont="1" applyFill="1" applyAlignment="1">
      <alignment horizontal="center"/>
    </xf>
    <xf numFmtId="0" fontId="5" fillId="0" borderId="0" xfId="0" applyFont="1" applyFill="1" applyAlignment="1" quotePrefix="1">
      <alignment horizontal="center"/>
    </xf>
    <xf numFmtId="0" fontId="4" fillId="0" borderId="0" xfId="0" applyFont="1" applyAlignment="1">
      <alignment/>
    </xf>
    <xf numFmtId="0" fontId="6" fillId="0" borderId="0" xfId="0" applyFont="1" applyAlignment="1">
      <alignment horizontal="center"/>
    </xf>
    <xf numFmtId="0" fontId="6" fillId="0" borderId="0" xfId="0" applyFont="1" applyAlignment="1">
      <alignment/>
    </xf>
    <xf numFmtId="0" fontId="6" fillId="0" borderId="0" xfId="0" applyFont="1" applyFill="1" applyAlignment="1">
      <alignment horizontal="center"/>
    </xf>
    <xf numFmtId="37" fontId="4" fillId="0" borderId="0" xfId="0" applyNumberFormat="1" applyFont="1" applyAlignment="1">
      <alignment/>
    </xf>
    <xf numFmtId="0" fontId="4" fillId="0" borderId="0" xfId="0" applyFont="1" applyAlignment="1">
      <alignment horizontal="center"/>
    </xf>
    <xf numFmtId="37" fontId="4" fillId="0" borderId="3" xfId="0" applyNumberFormat="1" applyFont="1" applyBorder="1" applyAlignment="1">
      <alignment/>
    </xf>
    <xf numFmtId="0" fontId="6" fillId="0" borderId="0" xfId="0" applyFont="1" applyAlignment="1" quotePrefix="1">
      <alignment horizontal="center"/>
    </xf>
    <xf numFmtId="41" fontId="4" fillId="0" borderId="0" xfId="0" applyNumberFormat="1" applyFont="1" applyAlignment="1">
      <alignment/>
    </xf>
    <xf numFmtId="41" fontId="4" fillId="0" borderId="4" xfId="0" applyNumberFormat="1" applyFont="1" applyBorder="1" applyAlignment="1">
      <alignment/>
    </xf>
    <xf numFmtId="41" fontId="4" fillId="0" borderId="5" xfId="0" applyNumberFormat="1" applyFont="1" applyBorder="1" applyAlignment="1">
      <alignment/>
    </xf>
    <xf numFmtId="41" fontId="4" fillId="0" borderId="6" xfId="0" applyNumberFormat="1" applyFont="1" applyBorder="1" applyAlignment="1">
      <alignment/>
    </xf>
    <xf numFmtId="41" fontId="4" fillId="0" borderId="2" xfId="0" applyNumberFormat="1" applyFont="1" applyBorder="1" applyAlignment="1">
      <alignment/>
    </xf>
    <xf numFmtId="41" fontId="4" fillId="0" borderId="0" xfId="0" applyNumberFormat="1" applyFont="1" applyBorder="1" applyAlignment="1">
      <alignment/>
    </xf>
    <xf numFmtId="37" fontId="4" fillId="0" borderId="4" xfId="0" applyNumberFormat="1" applyFont="1" applyBorder="1" applyAlignment="1">
      <alignment/>
    </xf>
    <xf numFmtId="37" fontId="4" fillId="0" borderId="5" xfId="0" applyNumberFormat="1" applyFont="1" applyBorder="1" applyAlignment="1">
      <alignment/>
    </xf>
    <xf numFmtId="37" fontId="4" fillId="0" borderId="6" xfId="0" applyNumberFormat="1" applyFont="1" applyBorder="1" applyAlignment="1">
      <alignment/>
    </xf>
    <xf numFmtId="0" fontId="4" fillId="0" borderId="0" xfId="0" applyFont="1" applyBorder="1" applyAlignment="1">
      <alignment/>
    </xf>
    <xf numFmtId="37" fontId="4" fillId="0" borderId="0" xfId="0" applyNumberFormat="1" applyFont="1" applyBorder="1" applyAlignment="1">
      <alignment/>
    </xf>
    <xf numFmtId="0" fontId="0" fillId="0" borderId="0" xfId="0" applyFont="1" applyAlignment="1">
      <alignment/>
    </xf>
    <xf numFmtId="41" fontId="4" fillId="0" borderId="1" xfId="0" applyNumberFormat="1" applyFont="1" applyBorder="1" applyAlignment="1">
      <alignment/>
    </xf>
    <xf numFmtId="43" fontId="4" fillId="0" borderId="0" xfId="0" applyNumberFormat="1" applyFont="1" applyAlignment="1">
      <alignment/>
    </xf>
    <xf numFmtId="0" fontId="4" fillId="0" borderId="0" xfId="0" applyFont="1" applyFill="1" applyAlignment="1">
      <alignment/>
    </xf>
    <xf numFmtId="0" fontId="6" fillId="0" borderId="0" xfId="0" applyFont="1" applyFill="1" applyAlignment="1">
      <alignment/>
    </xf>
    <xf numFmtId="41" fontId="4" fillId="0" borderId="0" xfId="0" applyNumberFormat="1" applyFont="1" applyFill="1" applyBorder="1" applyAlignment="1">
      <alignment/>
    </xf>
    <xf numFmtId="41" fontId="4" fillId="0" borderId="0" xfId="0" applyNumberFormat="1" applyFont="1" applyFill="1" applyAlignment="1">
      <alignment/>
    </xf>
    <xf numFmtId="41" fontId="4" fillId="0" borderId="7" xfId="0" applyNumberFormat="1" applyFont="1" applyBorder="1" applyAlignment="1">
      <alignment/>
    </xf>
    <xf numFmtId="41" fontId="4" fillId="0" borderId="0" xfId="0" applyNumberFormat="1" applyFont="1" applyBorder="1" applyAlignment="1">
      <alignment/>
    </xf>
    <xf numFmtId="41" fontId="4" fillId="0" borderId="4" xfId="0" applyNumberFormat="1" applyFont="1" applyFill="1" applyBorder="1" applyAlignment="1">
      <alignment/>
    </xf>
    <xf numFmtId="41" fontId="4" fillId="0" borderId="5" xfId="0" applyNumberFormat="1" applyFont="1" applyFill="1" applyBorder="1" applyAlignment="1">
      <alignment/>
    </xf>
    <xf numFmtId="41" fontId="4" fillId="0" borderId="6" xfId="0" applyNumberFormat="1" applyFont="1" applyFill="1" applyBorder="1" applyAlignment="1">
      <alignment/>
    </xf>
    <xf numFmtId="41" fontId="4" fillId="0" borderId="1" xfId="0" applyNumberFormat="1" applyFont="1" applyFill="1" applyBorder="1" applyAlignment="1">
      <alignment/>
    </xf>
    <xf numFmtId="41" fontId="5" fillId="0" borderId="0" xfId="0" applyNumberFormat="1" applyFont="1" applyAlignment="1">
      <alignment/>
    </xf>
    <xf numFmtId="41" fontId="4" fillId="0" borderId="0" xfId="0" applyNumberFormat="1" applyFont="1" applyAlignment="1">
      <alignment/>
    </xf>
    <xf numFmtId="41" fontId="5" fillId="0" borderId="0" xfId="0" applyNumberFormat="1" applyFont="1" applyAlignment="1">
      <alignment horizontal="center"/>
    </xf>
    <xf numFmtId="41" fontId="5" fillId="0" borderId="0" xfId="0" applyNumberFormat="1" applyFont="1" applyAlignment="1" quotePrefix="1">
      <alignment horizontal="center"/>
    </xf>
    <xf numFmtId="41" fontId="4" fillId="0" borderId="4" xfId="0" applyNumberFormat="1" applyFont="1" applyBorder="1" applyAlignment="1">
      <alignment/>
    </xf>
    <xf numFmtId="41" fontId="4" fillId="0" borderId="5" xfId="0" applyNumberFormat="1" applyFont="1" applyBorder="1" applyAlignment="1">
      <alignment/>
    </xf>
    <xf numFmtId="41" fontId="4" fillId="0" borderId="6" xfId="0" applyNumberFormat="1" applyFont="1" applyBorder="1" applyAlignment="1">
      <alignment/>
    </xf>
    <xf numFmtId="41" fontId="4" fillId="0" borderId="0" xfId="0" applyNumberFormat="1" applyFont="1" applyBorder="1" applyAlignment="1">
      <alignment/>
    </xf>
    <xf numFmtId="41" fontId="4" fillId="0" borderId="2" xfId="0" applyNumberFormat="1" applyFont="1" applyBorder="1" applyAlignment="1">
      <alignment/>
    </xf>
    <xf numFmtId="200" fontId="4" fillId="0" borderId="1" xfId="0" applyNumberFormat="1" applyFont="1" applyBorder="1" applyAlignment="1">
      <alignment/>
    </xf>
    <xf numFmtId="0" fontId="6" fillId="0" borderId="0" xfId="0" applyFont="1" applyFill="1" applyAlignment="1" quotePrefix="1">
      <alignment horizontal="center"/>
    </xf>
    <xf numFmtId="41" fontId="4" fillId="0" borderId="2" xfId="0" applyNumberFormat="1" applyFont="1" applyFill="1" applyBorder="1" applyAlignment="1">
      <alignment/>
    </xf>
    <xf numFmtId="43" fontId="4" fillId="0" borderId="0" xfId="0" applyNumberFormat="1" applyFont="1" applyAlignment="1">
      <alignment horizontal="center"/>
    </xf>
    <xf numFmtId="184" fontId="4" fillId="0" borderId="0" xfId="15" applyNumberFormat="1" applyFont="1" applyFill="1" applyBorder="1" applyAlignment="1">
      <alignment/>
    </xf>
    <xf numFmtId="193" fontId="4" fillId="0" borderId="0" xfId="0" applyNumberFormat="1" applyFont="1" applyFill="1" applyBorder="1" applyAlignment="1">
      <alignment/>
    </xf>
    <xf numFmtId="43" fontId="4" fillId="0" borderId="0" xfId="15" applyFont="1" applyFill="1" applyBorder="1" applyAlignment="1">
      <alignment/>
    </xf>
    <xf numFmtId="37" fontId="4" fillId="0" borderId="4" xfId="0" applyNumberFormat="1" applyFont="1" applyFill="1" applyBorder="1" applyAlignment="1">
      <alignment/>
    </xf>
    <xf numFmtId="37" fontId="4" fillId="0" borderId="5" xfId="0" applyNumberFormat="1" applyFont="1" applyFill="1" applyBorder="1" applyAlignment="1">
      <alignment/>
    </xf>
    <xf numFmtId="37" fontId="4" fillId="0" borderId="6" xfId="0" applyNumberFormat="1" applyFont="1" applyFill="1" applyBorder="1" applyAlignment="1">
      <alignment/>
    </xf>
    <xf numFmtId="37" fontId="4" fillId="0" borderId="3" xfId="0" applyNumberFormat="1" applyFont="1" applyFill="1" applyBorder="1" applyAlignment="1">
      <alignment/>
    </xf>
    <xf numFmtId="15" fontId="4" fillId="0" borderId="0" xfId="0" applyNumberFormat="1" applyFont="1" applyAlignment="1" quotePrefix="1">
      <alignment/>
    </xf>
    <xf numFmtId="0" fontId="6" fillId="0" borderId="0" xfId="0" applyFont="1" applyAlignment="1">
      <alignment horizontal="center"/>
    </xf>
    <xf numFmtId="15" fontId="6" fillId="0" borderId="0" xfId="0" applyNumberFormat="1" applyFont="1" applyAlignment="1" quotePrefix="1">
      <alignment horizontal="center"/>
    </xf>
    <xf numFmtId="41" fontId="5" fillId="0" borderId="0" xfId="0" applyNumberFormat="1" applyFont="1" applyAlignment="1" quotePrefix="1">
      <alignment horizontal="center"/>
    </xf>
    <xf numFmtId="41" fontId="5" fillId="0" borderId="0" xfId="0" applyNumberFormat="1" applyFont="1" applyAlignment="1">
      <alignment horizontal="center"/>
    </xf>
    <xf numFmtId="0" fontId="6" fillId="0" borderId="0" xfId="0" applyFont="1" applyAlignment="1" quotePrefix="1">
      <alignment horizontal="center"/>
    </xf>
    <xf numFmtId="0" fontId="5" fillId="0" borderId="0" xfId="0" applyFont="1" applyAlignment="1">
      <alignment horizontal="center"/>
    </xf>
    <xf numFmtId="0" fontId="5" fillId="0" borderId="0" xfId="0" applyFont="1" applyAlignment="1" quotePrefix="1">
      <alignment horizontal="center"/>
    </xf>
    <xf numFmtId="49" fontId="6" fillId="0" borderId="0" xfId="0" applyNumberFormat="1" applyFont="1" applyAlignment="1" quotePrefix="1">
      <alignment horizontal="center"/>
    </xf>
    <xf numFmtId="49" fontId="6" fillId="0" borderId="0" xfId="0" applyNumberFormat="1" applyFont="1" applyAlignment="1">
      <alignment horizontal="center"/>
    </xf>
    <xf numFmtId="0" fontId="6" fillId="0" borderId="0" xfId="0" applyFont="1" applyFill="1" applyAlignment="1">
      <alignment horizontal="center"/>
    </xf>
    <xf numFmtId="49" fontId="6" fillId="0" borderId="0" xfId="0" applyNumberFormat="1" applyFont="1" applyFill="1" applyAlignment="1" quotePrefix="1">
      <alignment horizontal="center"/>
    </xf>
    <xf numFmtId="49" fontId="6" fillId="0" borderId="0" xfId="0" applyNumberFormat="1" applyFont="1" applyFill="1" applyAlignment="1">
      <alignment horizontal="center"/>
    </xf>
    <xf numFmtId="0" fontId="4" fillId="0" borderId="0" xfId="0" applyFont="1" applyFill="1" applyAlignment="1">
      <alignment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247650</xdr:colOff>
      <xdr:row>73</xdr:row>
      <xdr:rowOff>0</xdr:rowOff>
    </xdr:from>
    <xdr:ext cx="76200" cy="200025"/>
    <xdr:sp>
      <xdr:nvSpPr>
        <xdr:cNvPr id="1" name="TextBox 1"/>
        <xdr:cNvSpPr txBox="1">
          <a:spLocks noChangeArrowheads="1"/>
        </xdr:cNvSpPr>
      </xdr:nvSpPr>
      <xdr:spPr>
        <a:xfrm>
          <a:off x="2714625" y="9858375"/>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M45"/>
  <sheetViews>
    <sheetView workbookViewId="0" topLeftCell="A18">
      <selection activeCell="G38" sqref="G38"/>
    </sheetView>
  </sheetViews>
  <sheetFormatPr defaultColWidth="9.33203125" defaultRowHeight="12.75"/>
  <cols>
    <col min="1" max="1" width="3.66015625" style="14" customWidth="1"/>
    <col min="2" max="2" width="4.33203125" style="14" customWidth="1"/>
    <col min="3" max="5" width="9.33203125" style="14" customWidth="1"/>
    <col min="6" max="6" width="19.83203125" style="14" customWidth="1"/>
    <col min="7" max="7" width="12.5" style="14" customWidth="1"/>
    <col min="8" max="8" width="1.66796875" style="14" customWidth="1"/>
    <col min="9" max="9" width="13.5" style="14" customWidth="1"/>
    <col min="10" max="10" width="1.66796875" style="14" customWidth="1"/>
    <col min="11" max="11" width="12.5" style="14" customWidth="1"/>
    <col min="12" max="12" width="1.66796875" style="14" customWidth="1"/>
    <col min="13" max="13" width="13.5" style="14" customWidth="1"/>
    <col min="14" max="16384" width="9.33203125" style="14" customWidth="1"/>
  </cols>
  <sheetData>
    <row r="1" ht="12">
      <c r="A1" s="16"/>
    </row>
    <row r="2" spans="1:13" ht="12">
      <c r="A2" s="67" t="s">
        <v>0</v>
      </c>
      <c r="B2" s="67"/>
      <c r="C2" s="67"/>
      <c r="D2" s="67"/>
      <c r="E2" s="67"/>
      <c r="F2" s="67"/>
      <c r="G2" s="67"/>
      <c r="H2" s="67"/>
      <c r="I2" s="67"/>
      <c r="J2" s="67"/>
      <c r="K2" s="67"/>
      <c r="L2" s="67"/>
      <c r="M2" s="67"/>
    </row>
    <row r="3" spans="1:13" ht="12">
      <c r="A3" s="67" t="s">
        <v>9</v>
      </c>
      <c r="B3" s="67"/>
      <c r="C3" s="67"/>
      <c r="D3" s="67"/>
      <c r="E3" s="67"/>
      <c r="F3" s="67"/>
      <c r="G3" s="67"/>
      <c r="H3" s="67"/>
      <c r="I3" s="67"/>
      <c r="J3" s="67"/>
      <c r="K3" s="67"/>
      <c r="L3" s="67"/>
      <c r="M3" s="67"/>
    </row>
    <row r="4" spans="1:13" ht="12">
      <c r="A4" s="67" t="s">
        <v>10</v>
      </c>
      <c r="B4" s="67"/>
      <c r="C4" s="67"/>
      <c r="D4" s="67"/>
      <c r="E4" s="67"/>
      <c r="F4" s="67"/>
      <c r="G4" s="67"/>
      <c r="H4" s="67"/>
      <c r="I4" s="67"/>
      <c r="J4" s="67"/>
      <c r="K4" s="67"/>
      <c r="L4" s="67"/>
      <c r="M4" s="67"/>
    </row>
    <row r="5" spans="1:13" ht="12">
      <c r="A5" s="67" t="s">
        <v>11</v>
      </c>
      <c r="B5" s="67"/>
      <c r="C5" s="67"/>
      <c r="D5" s="67"/>
      <c r="E5" s="67"/>
      <c r="F5" s="67"/>
      <c r="G5" s="67"/>
      <c r="H5" s="67"/>
      <c r="I5" s="67"/>
      <c r="J5" s="67"/>
      <c r="K5" s="67"/>
      <c r="L5" s="67"/>
      <c r="M5" s="67"/>
    </row>
    <row r="6" spans="1:13" ht="12">
      <c r="A6" s="68" t="s">
        <v>229</v>
      </c>
      <c r="B6" s="67"/>
      <c r="C6" s="67"/>
      <c r="D6" s="67"/>
      <c r="E6" s="67"/>
      <c r="F6" s="67"/>
      <c r="G6" s="67"/>
      <c r="H6" s="67"/>
      <c r="I6" s="67"/>
      <c r="J6" s="67"/>
      <c r="K6" s="67"/>
      <c r="L6" s="67"/>
      <c r="M6" s="67"/>
    </row>
    <row r="7" spans="1:13" ht="12">
      <c r="A7" s="67" t="s">
        <v>12</v>
      </c>
      <c r="B7" s="67"/>
      <c r="C7" s="67"/>
      <c r="D7" s="67"/>
      <c r="E7" s="67"/>
      <c r="F7" s="67"/>
      <c r="G7" s="67"/>
      <c r="H7" s="67"/>
      <c r="I7" s="67"/>
      <c r="J7" s="67"/>
      <c r="K7" s="67"/>
      <c r="L7" s="67"/>
      <c r="M7" s="67"/>
    </row>
    <row r="8" spans="1:13" ht="12">
      <c r="A8" s="67" t="s">
        <v>93</v>
      </c>
      <c r="B8" s="67"/>
      <c r="C8" s="67"/>
      <c r="D8" s="67"/>
      <c r="E8" s="67"/>
      <c r="F8" s="67"/>
      <c r="G8" s="67"/>
      <c r="H8" s="67"/>
      <c r="I8" s="67"/>
      <c r="J8" s="67"/>
      <c r="K8" s="67"/>
      <c r="L8" s="67"/>
      <c r="M8" s="67"/>
    </row>
    <row r="9" ht="6" customHeight="1"/>
    <row r="10" spans="7:13" ht="12">
      <c r="G10" s="67" t="s">
        <v>13</v>
      </c>
      <c r="H10" s="67"/>
      <c r="I10" s="67"/>
      <c r="K10" s="67" t="s">
        <v>14</v>
      </c>
      <c r="L10" s="67"/>
      <c r="M10" s="67"/>
    </row>
    <row r="11" spans="7:9" ht="6" customHeight="1">
      <c r="G11" s="15"/>
      <c r="H11" s="15"/>
      <c r="I11" s="15"/>
    </row>
    <row r="12" spans="7:13" ht="12">
      <c r="G12" s="15" t="s">
        <v>15</v>
      </c>
      <c r="H12" s="15"/>
      <c r="I12" s="15" t="s">
        <v>16</v>
      </c>
      <c r="K12" s="15" t="s">
        <v>15</v>
      </c>
      <c r="L12" s="15"/>
      <c r="M12" s="15" t="s">
        <v>16</v>
      </c>
    </row>
    <row r="13" spans="7:13" ht="12">
      <c r="G13" s="15" t="s">
        <v>17</v>
      </c>
      <c r="H13" s="15"/>
      <c r="I13" s="15" t="s">
        <v>17</v>
      </c>
      <c r="K13" s="15" t="s">
        <v>17</v>
      </c>
      <c r="L13" s="15"/>
      <c r="M13" s="15" t="s">
        <v>17</v>
      </c>
    </row>
    <row r="14" spans="7:13" ht="12">
      <c r="G14" s="15" t="s">
        <v>18</v>
      </c>
      <c r="H14" s="15"/>
      <c r="I14" s="15" t="s">
        <v>18</v>
      </c>
      <c r="K14" s="15" t="s">
        <v>19</v>
      </c>
      <c r="L14" s="15"/>
      <c r="M14" s="15" t="s">
        <v>19</v>
      </c>
    </row>
    <row r="15" spans="7:13" ht="12">
      <c r="G15" s="21" t="s">
        <v>230</v>
      </c>
      <c r="H15" s="15"/>
      <c r="I15" s="21" t="s">
        <v>176</v>
      </c>
      <c r="K15" s="21" t="s">
        <v>230</v>
      </c>
      <c r="L15" s="15"/>
      <c r="M15" s="21" t="s">
        <v>176</v>
      </c>
    </row>
    <row r="16" spans="7:13" ht="12">
      <c r="G16" s="15" t="s">
        <v>8</v>
      </c>
      <c r="H16" s="15"/>
      <c r="I16" s="15" t="s">
        <v>8</v>
      </c>
      <c r="K16" s="15" t="s">
        <v>8</v>
      </c>
      <c r="L16" s="15"/>
      <c r="M16" s="15" t="s">
        <v>8</v>
      </c>
    </row>
    <row r="17" ht="6" customHeight="1">
      <c r="K17" s="31"/>
    </row>
    <row r="18" spans="2:13" ht="12.75" customHeight="1">
      <c r="B18" s="14" t="s">
        <v>84</v>
      </c>
      <c r="G18" s="27">
        <v>29893</v>
      </c>
      <c r="H18" s="27"/>
      <c r="I18" s="27">
        <v>23167</v>
      </c>
      <c r="J18" s="27"/>
      <c r="K18" s="27">
        <v>102524</v>
      </c>
      <c r="L18" s="27"/>
      <c r="M18" s="27">
        <v>82248</v>
      </c>
    </row>
    <row r="19" spans="7:13" ht="12.75" customHeight="1">
      <c r="G19" s="27"/>
      <c r="H19" s="27"/>
      <c r="I19" s="27"/>
      <c r="J19" s="27"/>
      <c r="K19" s="27"/>
      <c r="L19" s="27"/>
      <c r="M19" s="27"/>
    </row>
    <row r="20" spans="2:13" ht="12.75" customHeight="1">
      <c r="B20" s="14" t="s">
        <v>94</v>
      </c>
      <c r="G20" s="27">
        <v>674</v>
      </c>
      <c r="H20" s="27"/>
      <c r="I20" s="27">
        <v>316</v>
      </c>
      <c r="J20" s="27"/>
      <c r="K20" s="27">
        <v>1113</v>
      </c>
      <c r="L20" s="27"/>
      <c r="M20" s="27">
        <v>859</v>
      </c>
    </row>
    <row r="21" spans="7:13" ht="12.75" customHeight="1">
      <c r="G21" s="27"/>
      <c r="H21" s="27"/>
      <c r="I21" s="27"/>
      <c r="J21" s="27"/>
      <c r="K21" s="27"/>
      <c r="L21" s="27"/>
      <c r="M21" s="27"/>
    </row>
    <row r="22" spans="2:13" ht="12.75" customHeight="1">
      <c r="B22" s="14" t="s">
        <v>95</v>
      </c>
      <c r="G22" s="27">
        <f>-28559-1907</f>
        <v>-30466</v>
      </c>
      <c r="H22" s="27"/>
      <c r="I22" s="27">
        <v>-26551</v>
      </c>
      <c r="J22" s="27"/>
      <c r="K22" s="41">
        <f>-94596-7715</f>
        <v>-102311</v>
      </c>
      <c r="L22" s="27"/>
      <c r="M22" s="27">
        <v>-86606</v>
      </c>
    </row>
    <row r="23" spans="7:13" ht="12.75" customHeight="1">
      <c r="G23" s="34"/>
      <c r="H23" s="27"/>
      <c r="I23" s="34"/>
      <c r="J23" s="27"/>
      <c r="K23" s="34"/>
      <c r="L23" s="27"/>
      <c r="M23" s="34"/>
    </row>
    <row r="24" spans="7:13" ht="12.75" customHeight="1">
      <c r="G24" s="27"/>
      <c r="H24" s="27"/>
      <c r="I24" s="27"/>
      <c r="J24" s="27"/>
      <c r="K24" s="27"/>
      <c r="L24" s="27"/>
      <c r="M24" s="27"/>
    </row>
    <row r="25" spans="2:13" ht="12.75" customHeight="1">
      <c r="B25" s="14" t="s">
        <v>182</v>
      </c>
      <c r="G25" s="27">
        <f>G18+G20+G22</f>
        <v>101</v>
      </c>
      <c r="H25" s="27"/>
      <c r="I25" s="27">
        <f>I18+I20+I22</f>
        <v>-3068</v>
      </c>
      <c r="J25" s="27"/>
      <c r="K25" s="27">
        <f>K18+K20+K22</f>
        <v>1326</v>
      </c>
      <c r="L25" s="27"/>
      <c r="M25" s="27">
        <f>M18+M20+M22</f>
        <v>-3499</v>
      </c>
    </row>
    <row r="26" spans="7:13" ht="12.75" customHeight="1">
      <c r="G26" s="27"/>
      <c r="H26" s="27"/>
      <c r="I26" s="27"/>
      <c r="J26" s="27"/>
      <c r="K26" s="27"/>
      <c r="L26" s="27"/>
      <c r="M26" s="27"/>
    </row>
    <row r="27" spans="2:13" ht="12">
      <c r="B27" s="14" t="s">
        <v>219</v>
      </c>
      <c r="G27" s="27">
        <v>-396</v>
      </c>
      <c r="H27" s="27"/>
      <c r="I27" s="27">
        <v>-335</v>
      </c>
      <c r="J27" s="27"/>
      <c r="K27" s="27">
        <v>-1021</v>
      </c>
      <c r="L27" s="27"/>
      <c r="M27" s="27">
        <v>-1181</v>
      </c>
    </row>
    <row r="28" spans="7:13" ht="12.75" customHeight="1">
      <c r="G28" s="34"/>
      <c r="H28" s="27"/>
      <c r="I28" s="34"/>
      <c r="J28" s="27"/>
      <c r="K28" s="34"/>
      <c r="L28" s="27"/>
      <c r="M28" s="34"/>
    </row>
    <row r="29" spans="7:13" ht="12.75" customHeight="1">
      <c r="G29" s="27"/>
      <c r="H29" s="27"/>
      <c r="I29" s="27"/>
      <c r="J29" s="27"/>
      <c r="K29" s="27"/>
      <c r="L29" s="27"/>
      <c r="M29" s="27"/>
    </row>
    <row r="30" spans="2:13" ht="12">
      <c r="B30" s="14" t="s">
        <v>193</v>
      </c>
      <c r="G30" s="27">
        <f>G25+G27</f>
        <v>-295</v>
      </c>
      <c r="H30" s="27"/>
      <c r="I30" s="27">
        <f>I25+I27</f>
        <v>-3403</v>
      </c>
      <c r="J30" s="27"/>
      <c r="K30" s="27">
        <f>K25+K27</f>
        <v>305</v>
      </c>
      <c r="L30" s="27"/>
      <c r="M30" s="27">
        <f>M25+M27</f>
        <v>-4680</v>
      </c>
    </row>
    <row r="31" spans="7:13" ht="12">
      <c r="G31" s="22"/>
      <c r="H31" s="22"/>
      <c r="I31" s="22"/>
      <c r="J31" s="22"/>
      <c r="K31" s="22"/>
      <c r="L31" s="22"/>
      <c r="M31" s="22"/>
    </row>
    <row r="32" spans="2:13" ht="12.75" customHeight="1">
      <c r="B32" s="14" t="s">
        <v>220</v>
      </c>
      <c r="G32" s="22">
        <v>-547</v>
      </c>
      <c r="H32" s="22"/>
      <c r="I32" s="22">
        <v>867</v>
      </c>
      <c r="J32" s="22"/>
      <c r="K32" s="22">
        <v>-516</v>
      </c>
      <c r="L32" s="22"/>
      <c r="M32" s="22">
        <v>1157</v>
      </c>
    </row>
    <row r="33" spans="7:13" ht="12">
      <c r="G33" s="22"/>
      <c r="H33" s="22"/>
      <c r="I33" s="22"/>
      <c r="J33" s="22"/>
      <c r="K33" s="22"/>
      <c r="L33" s="22"/>
      <c r="M33" s="22"/>
    </row>
    <row r="34" spans="2:13" ht="12">
      <c r="B34" s="14" t="s">
        <v>183</v>
      </c>
      <c r="G34" s="26">
        <f>G30+G32</f>
        <v>-842</v>
      </c>
      <c r="H34" s="22"/>
      <c r="I34" s="26">
        <f>I30+I32</f>
        <v>-2536</v>
      </c>
      <c r="J34" s="22"/>
      <c r="K34" s="26">
        <f>K30+K32</f>
        <v>-211</v>
      </c>
      <c r="L34" s="22"/>
      <c r="M34" s="26">
        <f>M30+M32</f>
        <v>-3523</v>
      </c>
    </row>
    <row r="35" spans="7:13" ht="12">
      <c r="G35" s="22"/>
      <c r="H35" s="22"/>
      <c r="I35" s="22"/>
      <c r="J35" s="22"/>
      <c r="K35" s="22"/>
      <c r="L35" s="22"/>
      <c r="M35" s="22"/>
    </row>
    <row r="36" ht="12">
      <c r="B36" s="14" t="s">
        <v>96</v>
      </c>
    </row>
    <row r="38" spans="2:13" ht="12">
      <c r="B38" s="14" t="s">
        <v>185</v>
      </c>
      <c r="G38" s="35">
        <f>G34/41998*100</f>
        <v>-2.0048573741606743</v>
      </c>
      <c r="I38" s="35">
        <f>I34/41998*100</f>
        <v>-6.038382780132387</v>
      </c>
      <c r="K38" s="35">
        <f>K34/41998*100</f>
        <v>-0.5024048764226868</v>
      </c>
      <c r="M38" s="35">
        <f>M34/41998*100</f>
        <v>-8.388494690223345</v>
      </c>
    </row>
    <row r="39" ht="12">
      <c r="B39" s="14" t="s">
        <v>216</v>
      </c>
    </row>
    <row r="40" ht="6" customHeight="1"/>
    <row r="41" spans="2:13" ht="12">
      <c r="B41" s="14" t="s">
        <v>101</v>
      </c>
      <c r="G41" s="58" t="s">
        <v>244</v>
      </c>
      <c r="I41" s="58" t="s">
        <v>244</v>
      </c>
      <c r="K41" s="58" t="s">
        <v>244</v>
      </c>
      <c r="M41" s="58" t="s">
        <v>244</v>
      </c>
    </row>
    <row r="42" ht="12">
      <c r="B42" s="14" t="s">
        <v>216</v>
      </c>
    </row>
    <row r="44" ht="12">
      <c r="B44" s="14" t="s">
        <v>143</v>
      </c>
    </row>
    <row r="45" ht="12">
      <c r="B45" s="14" t="s">
        <v>190</v>
      </c>
    </row>
  </sheetData>
  <mergeCells count="9">
    <mergeCell ref="A6:M6"/>
    <mergeCell ref="A7:M7"/>
    <mergeCell ref="A8:M8"/>
    <mergeCell ref="G10:I10"/>
    <mergeCell ref="K10:M10"/>
    <mergeCell ref="A2:M2"/>
    <mergeCell ref="A3:M3"/>
    <mergeCell ref="A4:M4"/>
    <mergeCell ref="A5:M5"/>
  </mergeCells>
  <printOptions horizontalCentered="1"/>
  <pageMargins left="0.5" right="0.5" top="0.5" bottom="1" header="0.25" footer="0.5"/>
  <pageSetup fitToHeight="1" fitToWidth="1" horizontalDpi="360" verticalDpi="360" orientation="portrait" paperSize="9" scale="91" r:id="rId1"/>
</worksheet>
</file>

<file path=xl/worksheets/sheet2.xml><?xml version="1.0" encoding="utf-8"?>
<worksheet xmlns="http://schemas.openxmlformats.org/spreadsheetml/2006/main" xmlns:r="http://schemas.openxmlformats.org/officeDocument/2006/relationships">
  <sheetPr>
    <pageSetUpPr fitToPage="1"/>
  </sheetPr>
  <dimension ref="A1:K72"/>
  <sheetViews>
    <sheetView workbookViewId="0" topLeftCell="A9">
      <selection activeCell="I41" sqref="I41"/>
    </sheetView>
  </sheetViews>
  <sheetFormatPr defaultColWidth="9.33203125" defaultRowHeight="12.75"/>
  <cols>
    <col min="1" max="1" width="4.5" style="47" customWidth="1"/>
    <col min="2" max="2" width="2.66015625" style="47" customWidth="1"/>
    <col min="3" max="6" width="9.33203125" style="47" customWidth="1"/>
    <col min="7" max="7" width="10" style="47" customWidth="1"/>
    <col min="8" max="8" width="9.16015625" style="47" customWidth="1"/>
    <col min="9" max="9" width="16.83203125" style="47" customWidth="1"/>
    <col min="10" max="10" width="2" style="47" customWidth="1"/>
    <col min="11" max="11" width="16.83203125" style="47" customWidth="1"/>
    <col min="12" max="16384" width="9.33203125" style="47" customWidth="1"/>
  </cols>
  <sheetData>
    <row r="1" ht="12">
      <c r="A1" s="46"/>
    </row>
    <row r="2" spans="1:11" ht="12">
      <c r="A2" s="70" t="s">
        <v>0</v>
      </c>
      <c r="B2" s="70"/>
      <c r="C2" s="70"/>
      <c r="D2" s="70"/>
      <c r="E2" s="70"/>
      <c r="F2" s="70"/>
      <c r="G2" s="70"/>
      <c r="H2" s="70"/>
      <c r="I2" s="70"/>
      <c r="J2" s="70"/>
      <c r="K2" s="70"/>
    </row>
    <row r="3" spans="1:11" ht="12">
      <c r="A3" s="70" t="s">
        <v>9</v>
      </c>
      <c r="B3" s="70"/>
      <c r="C3" s="70"/>
      <c r="D3" s="70"/>
      <c r="E3" s="70"/>
      <c r="F3" s="70"/>
      <c r="G3" s="70"/>
      <c r="H3" s="70"/>
      <c r="I3" s="70"/>
      <c r="J3" s="70"/>
      <c r="K3" s="70"/>
    </row>
    <row r="4" spans="1:11" ht="12">
      <c r="A4" s="70" t="s">
        <v>10</v>
      </c>
      <c r="B4" s="70"/>
      <c r="C4" s="70"/>
      <c r="D4" s="70"/>
      <c r="E4" s="70"/>
      <c r="F4" s="70"/>
      <c r="G4" s="70"/>
      <c r="H4" s="70"/>
      <c r="I4" s="70"/>
      <c r="J4" s="70"/>
      <c r="K4" s="70"/>
    </row>
    <row r="5" spans="1:11" ht="12">
      <c r="A5" s="70" t="s">
        <v>11</v>
      </c>
      <c r="B5" s="70"/>
      <c r="C5" s="70"/>
      <c r="D5" s="70"/>
      <c r="E5" s="70"/>
      <c r="F5" s="70"/>
      <c r="G5" s="70"/>
      <c r="H5" s="70"/>
      <c r="I5" s="70"/>
      <c r="J5" s="70"/>
      <c r="K5" s="70"/>
    </row>
    <row r="6" spans="1:11" ht="12">
      <c r="A6" s="69" t="s">
        <v>229</v>
      </c>
      <c r="B6" s="70"/>
      <c r="C6" s="70"/>
      <c r="D6" s="70"/>
      <c r="E6" s="70"/>
      <c r="F6" s="70"/>
      <c r="G6" s="70"/>
      <c r="H6" s="70"/>
      <c r="I6" s="70"/>
      <c r="J6" s="70"/>
      <c r="K6" s="70"/>
    </row>
    <row r="7" spans="1:11" ht="12">
      <c r="A7" s="70" t="s">
        <v>12</v>
      </c>
      <c r="B7" s="70"/>
      <c r="C7" s="70"/>
      <c r="D7" s="70"/>
      <c r="E7" s="70"/>
      <c r="F7" s="70"/>
      <c r="G7" s="70"/>
      <c r="H7" s="70"/>
      <c r="I7" s="70"/>
      <c r="J7" s="70"/>
      <c r="K7" s="70"/>
    </row>
    <row r="8" spans="1:11" ht="12">
      <c r="A8" s="70" t="s">
        <v>97</v>
      </c>
      <c r="B8" s="70"/>
      <c r="C8" s="70"/>
      <c r="D8" s="70"/>
      <c r="E8" s="70"/>
      <c r="F8" s="70"/>
      <c r="G8" s="70"/>
      <c r="H8" s="70"/>
      <c r="I8" s="70"/>
      <c r="J8" s="70"/>
      <c r="K8" s="70"/>
    </row>
    <row r="10" spans="9:11" ht="12">
      <c r="I10" s="48" t="s">
        <v>22</v>
      </c>
      <c r="K10" s="48" t="s">
        <v>22</v>
      </c>
    </row>
    <row r="11" spans="9:11" ht="12">
      <c r="I11" s="48" t="s">
        <v>23</v>
      </c>
      <c r="K11" s="48" t="s">
        <v>24</v>
      </c>
    </row>
    <row r="12" spans="9:11" ht="12">
      <c r="I12" s="48" t="s">
        <v>15</v>
      </c>
      <c r="K12" s="48" t="s">
        <v>25</v>
      </c>
    </row>
    <row r="13" spans="9:11" ht="12">
      <c r="I13" s="48" t="s">
        <v>18</v>
      </c>
      <c r="K13" s="48" t="s">
        <v>26</v>
      </c>
    </row>
    <row r="14" spans="9:11" ht="12">
      <c r="I14" s="49" t="s">
        <v>230</v>
      </c>
      <c r="K14" s="48" t="s">
        <v>176</v>
      </c>
    </row>
    <row r="15" spans="9:11" ht="12">
      <c r="I15" s="48" t="s">
        <v>8</v>
      </c>
      <c r="K15" s="48" t="s">
        <v>8</v>
      </c>
    </row>
    <row r="16" spans="9:11" ht="12">
      <c r="I16" s="48" t="s">
        <v>27</v>
      </c>
      <c r="K16" s="48" t="s">
        <v>28</v>
      </c>
    </row>
    <row r="17" ht="6.75" customHeight="1"/>
    <row r="18" spans="2:11" ht="12">
      <c r="B18" s="47" t="s">
        <v>85</v>
      </c>
      <c r="I18" s="47">
        <v>67552</v>
      </c>
      <c r="K18" s="47">
        <v>72839</v>
      </c>
    </row>
    <row r="19" ht="6.75" customHeight="1"/>
    <row r="20" spans="2:11" ht="12.75" customHeight="1">
      <c r="B20" s="47" t="s">
        <v>86</v>
      </c>
      <c r="I20" s="47">
        <v>6843</v>
      </c>
      <c r="K20" s="47">
        <v>6978</v>
      </c>
    </row>
    <row r="21" ht="6" customHeight="1"/>
    <row r="22" spans="2:11" ht="12">
      <c r="B22" s="47" t="s">
        <v>186</v>
      </c>
      <c r="I22" s="47">
        <v>0</v>
      </c>
      <c r="K22" s="47">
        <v>52</v>
      </c>
    </row>
    <row r="23" ht="6.75" customHeight="1"/>
    <row r="24" spans="2:11" ht="12">
      <c r="B24" s="47" t="s">
        <v>204</v>
      </c>
      <c r="I24" s="47">
        <v>0</v>
      </c>
      <c r="K24" s="47">
        <v>0</v>
      </c>
    </row>
    <row r="25" ht="6.75" customHeight="1"/>
    <row r="26" spans="2:11" ht="12.75" customHeight="1">
      <c r="B26" s="47" t="s">
        <v>87</v>
      </c>
      <c r="I26" s="47">
        <v>0</v>
      </c>
      <c r="K26" s="47">
        <v>0</v>
      </c>
    </row>
    <row r="27" ht="6.75" customHeight="1"/>
    <row r="28" spans="2:11" ht="12">
      <c r="B28" s="47" t="s">
        <v>205</v>
      </c>
      <c r="I28" s="47">
        <v>0</v>
      </c>
      <c r="K28" s="47">
        <v>0</v>
      </c>
    </row>
    <row r="29" ht="5.25" customHeight="1"/>
    <row r="30" spans="2:11" ht="12">
      <c r="B30" s="47" t="s">
        <v>88</v>
      </c>
      <c r="I30" s="47">
        <v>0</v>
      </c>
      <c r="K30" s="47">
        <v>0</v>
      </c>
    </row>
    <row r="31" ht="6.75" customHeight="1"/>
    <row r="32" ht="12">
      <c r="B32" s="47" t="s">
        <v>31</v>
      </c>
    </row>
    <row r="33" spans="3:11" ht="12">
      <c r="C33" s="47" t="s">
        <v>89</v>
      </c>
      <c r="I33" s="50">
        <v>26239</v>
      </c>
      <c r="K33" s="50">
        <v>20525</v>
      </c>
    </row>
    <row r="34" spans="3:11" ht="12">
      <c r="C34" s="47" t="s">
        <v>98</v>
      </c>
      <c r="I34" s="51">
        <f>29709+10354-2670</f>
        <v>37393</v>
      </c>
      <c r="K34" s="51">
        <v>22429</v>
      </c>
    </row>
    <row r="35" spans="3:11" ht="12">
      <c r="C35" s="47" t="s">
        <v>100</v>
      </c>
      <c r="I35" s="51">
        <v>2670</v>
      </c>
      <c r="K35" s="51">
        <v>2786</v>
      </c>
    </row>
    <row r="36" spans="3:11" ht="12">
      <c r="C36" s="47" t="s">
        <v>7</v>
      </c>
      <c r="I36" s="52">
        <v>1689</v>
      </c>
      <c r="K36" s="52">
        <v>2113</v>
      </c>
    </row>
    <row r="37" spans="9:11" ht="12">
      <c r="I37" s="53">
        <f>SUM(I33:I36)</f>
        <v>67991</v>
      </c>
      <c r="K37" s="47">
        <f>SUM(K33:K36)</f>
        <v>47853</v>
      </c>
    </row>
    <row r="38" ht="12">
      <c r="B38" s="47" t="s">
        <v>33</v>
      </c>
    </row>
    <row r="39" spans="3:11" ht="12">
      <c r="C39" s="47" t="s">
        <v>34</v>
      </c>
      <c r="I39" s="50">
        <v>22983</v>
      </c>
      <c r="K39" s="50">
        <v>19321</v>
      </c>
    </row>
    <row r="40" spans="3:11" ht="12">
      <c r="C40" s="47" t="s">
        <v>99</v>
      </c>
      <c r="I40" s="51">
        <f>17087+12149+1</f>
        <v>29237</v>
      </c>
      <c r="K40" s="51">
        <v>16695</v>
      </c>
    </row>
    <row r="41" spans="3:11" ht="12">
      <c r="C41" s="47" t="s">
        <v>35</v>
      </c>
      <c r="I41" s="52">
        <v>0</v>
      </c>
      <c r="K41" s="52">
        <v>0</v>
      </c>
    </row>
    <row r="42" spans="9:11" ht="12">
      <c r="I42" s="47">
        <f>SUM(I39:I41)</f>
        <v>52220</v>
      </c>
      <c r="K42" s="47">
        <f>SUM(K39:K41)</f>
        <v>36016</v>
      </c>
    </row>
    <row r="43" ht="6" customHeight="1"/>
    <row r="44" spans="2:11" ht="12">
      <c r="B44" s="47" t="s">
        <v>184</v>
      </c>
      <c r="I44" s="47">
        <f>I37-I42</f>
        <v>15771</v>
      </c>
      <c r="K44" s="47">
        <f>K37-K42</f>
        <v>11837</v>
      </c>
    </row>
    <row r="45" ht="6" customHeight="1"/>
    <row r="46" spans="9:11" ht="12">
      <c r="I46" s="54">
        <f>I44+I18+I22+I24+I28+I20+I30+I26</f>
        <v>90166</v>
      </c>
      <c r="K46" s="54">
        <f>K44+K18+K22+K24+K28+K20</f>
        <v>91706</v>
      </c>
    </row>
    <row r="47" ht="5.25" customHeight="1"/>
    <row r="48" ht="12">
      <c r="B48" s="47" t="s">
        <v>38</v>
      </c>
    </row>
    <row r="49" spans="2:11" ht="12">
      <c r="B49" s="47" t="s">
        <v>39</v>
      </c>
      <c r="I49" s="50">
        <v>41998</v>
      </c>
      <c r="K49" s="50">
        <v>39999</v>
      </c>
    </row>
    <row r="50" spans="2:11" ht="12">
      <c r="B50" s="47" t="s">
        <v>144</v>
      </c>
      <c r="I50" s="51"/>
      <c r="K50" s="51"/>
    </row>
    <row r="51" spans="3:11" ht="12">
      <c r="C51" s="47" t="s">
        <v>40</v>
      </c>
      <c r="I51" s="51">
        <v>9532</v>
      </c>
      <c r="K51" s="51">
        <v>11652</v>
      </c>
    </row>
    <row r="52" spans="3:11" ht="12">
      <c r="C52" s="47" t="s">
        <v>41</v>
      </c>
      <c r="I52" s="51">
        <v>0</v>
      </c>
      <c r="K52" s="51">
        <v>0</v>
      </c>
    </row>
    <row r="53" spans="3:11" ht="12">
      <c r="C53" s="47" t="s">
        <v>42</v>
      </c>
      <c r="I53" s="51">
        <v>0</v>
      </c>
      <c r="K53" s="51">
        <v>0</v>
      </c>
    </row>
    <row r="54" spans="3:11" ht="12">
      <c r="C54" s="47" t="s">
        <v>43</v>
      </c>
      <c r="I54" s="51">
        <v>0</v>
      </c>
      <c r="K54" s="51">
        <v>0</v>
      </c>
    </row>
    <row r="55" spans="3:11" ht="12">
      <c r="C55" s="47" t="s">
        <v>44</v>
      </c>
      <c r="I55" s="51">
        <v>1952</v>
      </c>
      <c r="K55" s="51">
        <v>2020</v>
      </c>
    </row>
    <row r="56" spans="3:11" ht="12">
      <c r="C56" s="47" t="s">
        <v>150</v>
      </c>
      <c r="I56" s="52">
        <v>28955</v>
      </c>
      <c r="K56" s="52">
        <v>29566</v>
      </c>
    </row>
    <row r="57" spans="9:11" ht="12">
      <c r="I57" s="47">
        <f>SUM(I49:I56)</f>
        <v>82437</v>
      </c>
      <c r="K57" s="47">
        <f>SUM(K49:K56)</f>
        <v>83237</v>
      </c>
    </row>
    <row r="58" ht="6" customHeight="1"/>
    <row r="59" spans="2:11" ht="12">
      <c r="B59" s="47" t="s">
        <v>45</v>
      </c>
      <c r="I59" s="47">
        <v>0</v>
      </c>
      <c r="K59" s="47">
        <v>0</v>
      </c>
    </row>
    <row r="60" ht="6.75" customHeight="1"/>
    <row r="61" spans="2:11" ht="12">
      <c r="B61" s="47" t="s">
        <v>46</v>
      </c>
      <c r="I61" s="47">
        <v>137</v>
      </c>
      <c r="K61" s="47">
        <v>887</v>
      </c>
    </row>
    <row r="62" ht="6.75" customHeight="1"/>
    <row r="63" spans="2:11" ht="12">
      <c r="B63" s="47" t="s">
        <v>48</v>
      </c>
      <c r="I63" s="47">
        <v>0</v>
      </c>
      <c r="K63" s="47">
        <v>0</v>
      </c>
    </row>
    <row r="64" ht="6.75" customHeight="1"/>
    <row r="65" spans="2:11" ht="12">
      <c r="B65" s="47" t="s">
        <v>151</v>
      </c>
      <c r="I65" s="47">
        <v>7592</v>
      </c>
      <c r="K65" s="47">
        <v>7582</v>
      </c>
    </row>
    <row r="66" ht="6.75" customHeight="1"/>
    <row r="67" spans="9:11" ht="12">
      <c r="I67" s="54">
        <f>I57+I61+I63+I65</f>
        <v>90166</v>
      </c>
      <c r="K67" s="54">
        <f>K57+K61+K63+K65</f>
        <v>91706</v>
      </c>
    </row>
    <row r="68" ht="6" customHeight="1"/>
    <row r="69" spans="2:11" ht="12">
      <c r="B69" s="47" t="s">
        <v>90</v>
      </c>
      <c r="I69" s="55">
        <f>I57/I49</f>
        <v>1.962879184723082</v>
      </c>
      <c r="K69" s="55">
        <f>K57/K49</f>
        <v>2.0809770244256107</v>
      </c>
    </row>
    <row r="71" ht="12">
      <c r="B71" s="47" t="s">
        <v>145</v>
      </c>
    </row>
    <row r="72" ht="12">
      <c r="B72" s="47" t="s">
        <v>221</v>
      </c>
    </row>
  </sheetData>
  <mergeCells count="7">
    <mergeCell ref="A6:K6"/>
    <mergeCell ref="A7:K7"/>
    <mergeCell ref="A8:K8"/>
    <mergeCell ref="A2:K2"/>
    <mergeCell ref="A3:K3"/>
    <mergeCell ref="A4:K4"/>
    <mergeCell ref="A5:K5"/>
  </mergeCells>
  <printOptions horizontalCentered="1"/>
  <pageMargins left="0.25" right="0.5" top="0" bottom="1" header="0.5" footer="0.5"/>
  <pageSetup fitToHeight="1" fitToWidth="1" horizontalDpi="360" verticalDpi="360" orientation="portrait" scale="92" r:id="rId1"/>
</worksheet>
</file>

<file path=xl/worksheets/sheet3.xml><?xml version="1.0" encoding="utf-8"?>
<worksheet xmlns="http://schemas.openxmlformats.org/spreadsheetml/2006/main" xmlns:r="http://schemas.openxmlformats.org/officeDocument/2006/relationships">
  <sheetPr>
    <pageSetUpPr fitToPage="1"/>
  </sheetPr>
  <dimension ref="A2:L68"/>
  <sheetViews>
    <sheetView workbookViewId="0" topLeftCell="A10">
      <selection activeCell="H30" sqref="H30"/>
    </sheetView>
  </sheetViews>
  <sheetFormatPr defaultColWidth="9.33203125" defaultRowHeight="12.75"/>
  <cols>
    <col min="1" max="1" width="2.16015625" style="14" customWidth="1"/>
    <col min="2" max="3" width="9.33203125" style="14" customWidth="1"/>
    <col min="4" max="4" width="19.66015625" style="14" customWidth="1"/>
    <col min="5" max="5" width="11" style="14" customWidth="1"/>
    <col min="6" max="6" width="14.33203125" style="14" customWidth="1"/>
    <col min="7" max="7" width="11.33203125" style="14" customWidth="1"/>
    <col min="8" max="8" width="13.33203125" style="14" customWidth="1"/>
    <col min="9" max="9" width="11" style="14" customWidth="1"/>
    <col min="10" max="16384" width="9.33203125" style="14" customWidth="1"/>
  </cols>
  <sheetData>
    <row r="2" spans="1:12" ht="12">
      <c r="A2" s="67" t="s">
        <v>0</v>
      </c>
      <c r="B2" s="67"/>
      <c r="C2" s="67"/>
      <c r="D2" s="67"/>
      <c r="E2" s="67"/>
      <c r="F2" s="67"/>
      <c r="G2" s="67"/>
      <c r="H2" s="67"/>
      <c r="I2" s="67"/>
      <c r="J2" s="15"/>
      <c r="K2" s="15"/>
      <c r="L2" s="15"/>
    </row>
    <row r="3" spans="1:12" ht="12">
      <c r="A3" s="67" t="s">
        <v>9</v>
      </c>
      <c r="B3" s="67"/>
      <c r="C3" s="67"/>
      <c r="D3" s="67"/>
      <c r="E3" s="67"/>
      <c r="F3" s="67"/>
      <c r="G3" s="67"/>
      <c r="H3" s="67"/>
      <c r="I3" s="67"/>
      <c r="J3" s="15"/>
      <c r="K3" s="15"/>
      <c r="L3" s="15"/>
    </row>
    <row r="4" spans="1:12" ht="12">
      <c r="A4" s="67" t="s">
        <v>10</v>
      </c>
      <c r="B4" s="67"/>
      <c r="C4" s="67"/>
      <c r="D4" s="67"/>
      <c r="E4" s="67"/>
      <c r="F4" s="67"/>
      <c r="G4" s="67"/>
      <c r="H4" s="67"/>
      <c r="I4" s="67"/>
      <c r="J4" s="15"/>
      <c r="K4" s="15"/>
      <c r="L4" s="15"/>
    </row>
    <row r="5" spans="1:12" ht="12">
      <c r="A5" s="67" t="s">
        <v>11</v>
      </c>
      <c r="B5" s="67"/>
      <c r="C5" s="67"/>
      <c r="D5" s="67"/>
      <c r="E5" s="67"/>
      <c r="F5" s="67"/>
      <c r="G5" s="67"/>
      <c r="H5" s="67"/>
      <c r="I5" s="67"/>
      <c r="J5" s="15"/>
      <c r="K5" s="15"/>
      <c r="L5" s="15"/>
    </row>
    <row r="6" spans="1:12" ht="12">
      <c r="A6" s="71" t="s">
        <v>229</v>
      </c>
      <c r="B6" s="71"/>
      <c r="C6" s="71"/>
      <c r="D6" s="71"/>
      <c r="E6" s="71"/>
      <c r="F6" s="71"/>
      <c r="G6" s="71"/>
      <c r="H6" s="71"/>
      <c r="I6" s="71"/>
      <c r="J6" s="15"/>
      <c r="K6" s="15"/>
      <c r="L6" s="15"/>
    </row>
    <row r="7" spans="1:12" ht="12">
      <c r="A7" s="67" t="s">
        <v>12</v>
      </c>
      <c r="B7" s="67"/>
      <c r="C7" s="67"/>
      <c r="D7" s="67"/>
      <c r="E7" s="67"/>
      <c r="F7" s="67"/>
      <c r="G7" s="67"/>
      <c r="H7" s="67"/>
      <c r="I7" s="67"/>
      <c r="J7" s="15"/>
      <c r="K7" s="15"/>
      <c r="L7" s="15"/>
    </row>
    <row r="8" spans="1:12" ht="12">
      <c r="A8" s="67" t="s">
        <v>141</v>
      </c>
      <c r="B8" s="67"/>
      <c r="C8" s="67"/>
      <c r="D8" s="67"/>
      <c r="E8" s="67"/>
      <c r="F8" s="67"/>
      <c r="G8" s="67"/>
      <c r="H8" s="67"/>
      <c r="I8" s="67"/>
      <c r="J8" s="15"/>
      <c r="K8" s="15"/>
      <c r="L8" s="15"/>
    </row>
    <row r="11" spans="5:9" ht="12">
      <c r="E11" s="67" t="s">
        <v>231</v>
      </c>
      <c r="F11" s="67"/>
      <c r="G11" s="67"/>
      <c r="H11" s="67"/>
      <c r="I11" s="67"/>
    </row>
    <row r="12" spans="5:9" ht="12">
      <c r="E12" s="16"/>
      <c r="F12" s="15"/>
      <c r="G12" s="16"/>
      <c r="H12" s="16"/>
      <c r="I12" s="16"/>
    </row>
    <row r="13" spans="5:9" ht="12">
      <c r="E13" s="16"/>
      <c r="F13" s="67" t="s">
        <v>132</v>
      </c>
      <c r="G13" s="67"/>
      <c r="H13" s="15" t="s">
        <v>131</v>
      </c>
      <c r="I13" s="15"/>
    </row>
    <row r="14" spans="5:9" ht="12">
      <c r="E14" s="15" t="s">
        <v>122</v>
      </c>
      <c r="F14" s="15" t="s">
        <v>123</v>
      </c>
      <c r="G14" s="15" t="s">
        <v>124</v>
      </c>
      <c r="H14" s="15" t="s">
        <v>125</v>
      </c>
      <c r="I14" s="15" t="s">
        <v>130</v>
      </c>
    </row>
    <row r="15" spans="5:9" ht="12">
      <c r="E15" s="15" t="s">
        <v>126</v>
      </c>
      <c r="F15" s="15" t="s">
        <v>127</v>
      </c>
      <c r="G15" s="15" t="s">
        <v>127</v>
      </c>
      <c r="H15" s="15" t="s">
        <v>128</v>
      </c>
      <c r="I15" s="16"/>
    </row>
    <row r="16" spans="5:9" ht="12">
      <c r="E16" s="15"/>
      <c r="F16" s="15"/>
      <c r="G16" s="15"/>
      <c r="H16" s="15"/>
      <c r="I16" s="16"/>
    </row>
    <row r="17" spans="5:9" ht="12">
      <c r="E17" s="17" t="s">
        <v>8</v>
      </c>
      <c r="F17" s="17" t="s">
        <v>8</v>
      </c>
      <c r="G17" s="17" t="s">
        <v>8</v>
      </c>
      <c r="H17" s="17" t="s">
        <v>8</v>
      </c>
      <c r="I17" s="17" t="s">
        <v>8</v>
      </c>
    </row>
    <row r="18" spans="5:9" ht="12">
      <c r="E18" s="17"/>
      <c r="F18" s="17"/>
      <c r="G18" s="17"/>
      <c r="H18" s="17"/>
      <c r="I18" s="17"/>
    </row>
    <row r="19" spans="2:9" ht="12">
      <c r="B19" s="14" t="s">
        <v>152</v>
      </c>
      <c r="E19" s="39">
        <v>39999</v>
      </c>
      <c r="F19" s="39">
        <v>11652</v>
      </c>
      <c r="G19" s="39">
        <v>2020</v>
      </c>
      <c r="H19" s="39">
        <v>29566</v>
      </c>
      <c r="I19" s="22">
        <f>SUM(E19:H19)</f>
        <v>83237</v>
      </c>
    </row>
    <row r="20" spans="5:9" ht="12">
      <c r="E20" s="39"/>
      <c r="F20" s="39"/>
      <c r="G20" s="39"/>
      <c r="H20" s="39"/>
      <c r="I20" s="22"/>
    </row>
    <row r="21" spans="2:9" ht="12">
      <c r="B21" s="14" t="s">
        <v>217</v>
      </c>
      <c r="E21" s="39">
        <v>0</v>
      </c>
      <c r="F21" s="39">
        <v>0</v>
      </c>
      <c r="G21" s="39">
        <v>0</v>
      </c>
      <c r="H21" s="39">
        <f>PL!K34</f>
        <v>-211</v>
      </c>
      <c r="I21" s="22">
        <f>SUM(E21:H21)</f>
        <v>-211</v>
      </c>
    </row>
    <row r="22" spans="5:9" ht="12">
      <c r="E22" s="39"/>
      <c r="F22" s="39"/>
      <c r="G22" s="39"/>
      <c r="H22" s="39"/>
      <c r="I22" s="22"/>
    </row>
    <row r="23" spans="2:9" ht="11.25" customHeight="1">
      <c r="B23" s="14" t="s">
        <v>201</v>
      </c>
      <c r="E23" s="39">
        <v>0</v>
      </c>
      <c r="F23" s="39">
        <v>-121</v>
      </c>
      <c r="G23" s="39">
        <v>0</v>
      </c>
      <c r="H23" s="39">
        <v>0</v>
      </c>
      <c r="I23" s="22">
        <f>SUM(E23:H23)</f>
        <v>-121</v>
      </c>
    </row>
    <row r="24" spans="5:9" ht="11.25" customHeight="1">
      <c r="E24" s="39"/>
      <c r="F24" s="39"/>
      <c r="G24" s="39"/>
      <c r="H24" s="39"/>
      <c r="I24" s="22"/>
    </row>
    <row r="25" spans="2:9" ht="11.25" customHeight="1">
      <c r="B25" s="14" t="s">
        <v>245</v>
      </c>
      <c r="E25" s="39">
        <v>1999</v>
      </c>
      <c r="F25" s="39">
        <v>-1999</v>
      </c>
      <c r="G25" s="39"/>
      <c r="H25" s="39"/>
      <c r="I25" s="22"/>
    </row>
    <row r="26" spans="5:9" ht="12">
      <c r="E26" s="39"/>
      <c r="F26" s="39"/>
      <c r="G26" s="39"/>
      <c r="H26" s="39"/>
      <c r="I26" s="22"/>
    </row>
    <row r="27" spans="2:9" ht="12">
      <c r="B27" s="14" t="s">
        <v>161</v>
      </c>
      <c r="E27" s="39">
        <v>0</v>
      </c>
      <c r="F27" s="39">
        <v>0</v>
      </c>
      <c r="G27" s="39">
        <v>0</v>
      </c>
      <c r="H27" s="39">
        <v>0</v>
      </c>
      <c r="I27" s="39">
        <v>0</v>
      </c>
    </row>
    <row r="28" spans="5:9" ht="12">
      <c r="E28" s="39"/>
      <c r="F28" s="39"/>
      <c r="G28" s="39"/>
      <c r="H28" s="39"/>
      <c r="I28" s="22"/>
    </row>
    <row r="29" spans="2:9" ht="12">
      <c r="B29" s="14" t="s">
        <v>129</v>
      </c>
      <c r="E29" s="39">
        <v>0</v>
      </c>
      <c r="F29" s="39">
        <v>0</v>
      </c>
      <c r="G29" s="39">
        <v>-68</v>
      </c>
      <c r="H29" s="39">
        <v>-400</v>
      </c>
      <c r="I29" s="22">
        <f>SUM(E29:H29)</f>
        <v>-468</v>
      </c>
    </row>
    <row r="30" spans="5:9" ht="12">
      <c r="E30" s="39"/>
      <c r="F30" s="39"/>
      <c r="G30" s="39"/>
      <c r="H30" s="39"/>
      <c r="I30" s="22"/>
    </row>
    <row r="31" spans="5:9" ht="12">
      <c r="E31" s="26">
        <f>E19+E21+E29+E27+E23+E25</f>
        <v>41998</v>
      </c>
      <c r="F31" s="26">
        <f>F19+F21+F29+F27+F23+F25</f>
        <v>9532</v>
      </c>
      <c r="G31" s="26">
        <f>G19+G21+G29+G27+G23</f>
        <v>1952</v>
      </c>
      <c r="H31" s="26">
        <f>H19+H21+H29+H27+H23</f>
        <v>28955</v>
      </c>
      <c r="I31" s="26">
        <f>I19+I21+I29+I27+I23</f>
        <v>82437</v>
      </c>
    </row>
    <row r="32" spans="5:9" ht="12">
      <c r="E32" s="18"/>
      <c r="F32" s="18"/>
      <c r="G32" s="18"/>
      <c r="H32" s="18"/>
      <c r="I32" s="18"/>
    </row>
    <row r="33" spans="5:9" ht="12">
      <c r="E33" s="67" t="s">
        <v>232</v>
      </c>
      <c r="F33" s="67"/>
      <c r="G33" s="67"/>
      <c r="H33" s="67"/>
      <c r="I33" s="67"/>
    </row>
    <row r="34" spans="5:9" ht="12">
      <c r="E34" s="16"/>
      <c r="F34" s="15"/>
      <c r="G34" s="16"/>
      <c r="H34" s="16"/>
      <c r="I34" s="16"/>
    </row>
    <row r="35" spans="5:9" ht="12">
      <c r="E35" s="16"/>
      <c r="F35" s="67" t="s">
        <v>132</v>
      </c>
      <c r="G35" s="67"/>
      <c r="H35" s="15" t="s">
        <v>131</v>
      </c>
      <c r="I35" s="15"/>
    </row>
    <row r="36" spans="5:9" ht="12">
      <c r="E36" s="15" t="s">
        <v>122</v>
      </c>
      <c r="F36" s="15" t="s">
        <v>123</v>
      </c>
      <c r="G36" s="15" t="s">
        <v>124</v>
      </c>
      <c r="H36" s="15" t="s">
        <v>125</v>
      </c>
      <c r="I36" s="15" t="s">
        <v>130</v>
      </c>
    </row>
    <row r="37" spans="5:9" ht="12">
      <c r="E37" s="15" t="s">
        <v>126</v>
      </c>
      <c r="F37" s="15" t="s">
        <v>127</v>
      </c>
      <c r="G37" s="15" t="s">
        <v>127</v>
      </c>
      <c r="H37" s="15" t="s">
        <v>128</v>
      </c>
      <c r="I37" s="16"/>
    </row>
    <row r="38" spans="5:9" ht="4.5" customHeight="1">
      <c r="E38" s="15"/>
      <c r="F38" s="15"/>
      <c r="G38" s="15"/>
      <c r="H38" s="15"/>
      <c r="I38" s="16"/>
    </row>
    <row r="39" spans="5:9" ht="12">
      <c r="E39" s="17" t="s">
        <v>8</v>
      </c>
      <c r="F39" s="17" t="s">
        <v>8</v>
      </c>
      <c r="G39" s="17" t="s">
        <v>8</v>
      </c>
      <c r="H39" s="17" t="s">
        <v>8</v>
      </c>
      <c r="I39" s="17" t="s">
        <v>8</v>
      </c>
    </row>
    <row r="40" spans="5:9" ht="12">
      <c r="E40" s="17"/>
      <c r="F40" s="17"/>
      <c r="G40" s="17"/>
      <c r="H40" s="17"/>
      <c r="I40" s="17"/>
    </row>
    <row r="41" spans="2:9" ht="12">
      <c r="B41" s="14" t="s">
        <v>152</v>
      </c>
      <c r="E41" s="39">
        <v>39999</v>
      </c>
      <c r="F41" s="39">
        <v>11652</v>
      </c>
      <c r="G41" s="39">
        <v>1076</v>
      </c>
      <c r="H41" s="39">
        <v>38739</v>
      </c>
      <c r="I41" s="22">
        <f>SUM(E41:H41)</f>
        <v>91466</v>
      </c>
    </row>
    <row r="42" spans="5:9" ht="12">
      <c r="E42" s="39"/>
      <c r="F42" s="39"/>
      <c r="G42" s="39"/>
      <c r="H42" s="39"/>
      <c r="I42" s="22"/>
    </row>
    <row r="43" spans="2:9" ht="12">
      <c r="B43" s="14" t="s">
        <v>208</v>
      </c>
      <c r="E43" s="39"/>
      <c r="F43" s="39"/>
      <c r="G43" s="39"/>
      <c r="H43" s="39"/>
      <c r="I43" s="22"/>
    </row>
    <row r="44" spans="2:9" ht="12">
      <c r="B44" s="14" t="s">
        <v>209</v>
      </c>
      <c r="E44" s="39">
        <v>0</v>
      </c>
      <c r="F44" s="39">
        <v>0</v>
      </c>
      <c r="G44" s="39">
        <v>0</v>
      </c>
      <c r="H44" s="39">
        <v>-4850</v>
      </c>
      <c r="I44" s="22">
        <f>SUM(E44:H44)</f>
        <v>-4850</v>
      </c>
    </row>
    <row r="45" spans="5:9" ht="12">
      <c r="E45" s="45"/>
      <c r="F45" s="45"/>
      <c r="G45" s="45"/>
      <c r="H45" s="45"/>
      <c r="I45" s="34"/>
    </row>
    <row r="46" spans="5:9" ht="12">
      <c r="E46" s="39"/>
      <c r="F46" s="39"/>
      <c r="G46" s="39"/>
      <c r="H46" s="39"/>
      <c r="I46" s="22"/>
    </row>
    <row r="47" spans="2:9" ht="12">
      <c r="B47" s="14" t="s">
        <v>210</v>
      </c>
      <c r="E47" s="39">
        <f>E44+E41</f>
        <v>39999</v>
      </c>
      <c r="F47" s="39">
        <f>F44+F41</f>
        <v>11652</v>
      </c>
      <c r="G47" s="39">
        <f>G44+G41</f>
        <v>1076</v>
      </c>
      <c r="H47" s="39">
        <f>H44+H41</f>
        <v>33889</v>
      </c>
      <c r="I47" s="39">
        <f>I44+I41</f>
        <v>86616</v>
      </c>
    </row>
    <row r="48" spans="5:9" ht="12">
      <c r="E48" s="39"/>
      <c r="F48" s="39"/>
      <c r="G48" s="39"/>
      <c r="H48" s="39"/>
      <c r="I48" s="22"/>
    </row>
    <row r="49" spans="2:9" ht="12">
      <c r="B49" s="14" t="s">
        <v>192</v>
      </c>
      <c r="E49" s="39">
        <v>0</v>
      </c>
      <c r="F49" s="39">
        <v>0</v>
      </c>
      <c r="G49" s="39">
        <v>0</v>
      </c>
      <c r="H49" s="39">
        <f>PL!M34</f>
        <v>-3523</v>
      </c>
      <c r="I49" s="22">
        <f>SUM(E49:H49)</f>
        <v>-3523</v>
      </c>
    </row>
    <row r="50" spans="5:9" ht="11.25" customHeight="1">
      <c r="E50" s="39"/>
      <c r="F50" s="39"/>
      <c r="G50" s="39"/>
      <c r="H50" s="39"/>
      <c r="I50" s="22"/>
    </row>
    <row r="51" spans="2:9" ht="11.25" customHeight="1">
      <c r="B51" s="14" t="s">
        <v>201</v>
      </c>
      <c r="E51" s="39">
        <v>0</v>
      </c>
      <c r="F51" s="39">
        <v>0</v>
      </c>
      <c r="G51" s="39">
        <v>0</v>
      </c>
      <c r="H51" s="39">
        <v>0</v>
      </c>
      <c r="I51" s="22">
        <f>SUM(E51:H51)</f>
        <v>0</v>
      </c>
    </row>
    <row r="52" spans="5:9" ht="11.25" customHeight="1">
      <c r="E52" s="39"/>
      <c r="F52" s="39"/>
      <c r="G52" s="39"/>
      <c r="H52" s="39"/>
      <c r="I52" s="22"/>
    </row>
    <row r="53" spans="2:9" ht="11.25" customHeight="1">
      <c r="B53" s="14" t="s">
        <v>161</v>
      </c>
      <c r="E53" s="39">
        <v>0</v>
      </c>
      <c r="F53" s="39">
        <v>0</v>
      </c>
      <c r="G53" s="39">
        <v>0</v>
      </c>
      <c r="H53" s="39">
        <v>-800</v>
      </c>
      <c r="I53" s="22">
        <f>SUM(E53:H53)</f>
        <v>-800</v>
      </c>
    </row>
    <row r="54" spans="5:9" ht="11.25" customHeight="1">
      <c r="E54" s="39"/>
      <c r="F54" s="39"/>
      <c r="G54" s="39"/>
      <c r="H54" s="39"/>
      <c r="I54" s="22"/>
    </row>
    <row r="55" spans="2:9" ht="12">
      <c r="B55" s="14" t="s">
        <v>129</v>
      </c>
      <c r="E55" s="39">
        <v>0</v>
      </c>
      <c r="F55" s="39">
        <v>0</v>
      </c>
      <c r="G55" s="39">
        <v>944</v>
      </c>
      <c r="H55" s="39">
        <v>0</v>
      </c>
      <c r="I55" s="22">
        <f>SUM(E55:H55)</f>
        <v>944</v>
      </c>
    </row>
    <row r="56" spans="5:9" ht="10.5" customHeight="1">
      <c r="E56" s="39"/>
      <c r="F56" s="39"/>
      <c r="G56" s="39"/>
      <c r="H56" s="39"/>
      <c r="I56" s="22"/>
    </row>
    <row r="57" spans="5:9" ht="12">
      <c r="E57" s="26">
        <f>E47+E49+E55+E53+E51</f>
        <v>39999</v>
      </c>
      <c r="F57" s="26">
        <f>F47+F49+F55+F53+F51</f>
        <v>11652</v>
      </c>
      <c r="G57" s="26">
        <f>G47+G49+G55+G53+G51</f>
        <v>2020</v>
      </c>
      <c r="H57" s="26">
        <f>H47+H49+H55+H53+H51</f>
        <v>29566</v>
      </c>
      <c r="I57" s="26">
        <f>I47+I49+I55+I53+I51</f>
        <v>83237</v>
      </c>
    </row>
    <row r="58" spans="5:9" ht="12">
      <c r="E58" s="18"/>
      <c r="F58" s="18"/>
      <c r="G58" s="18"/>
      <c r="H58" s="18"/>
      <c r="I58" s="18"/>
    </row>
    <row r="59" spans="5:9" ht="12">
      <c r="E59" s="18"/>
      <c r="F59" s="18"/>
      <c r="G59" s="18"/>
      <c r="H59" s="18"/>
      <c r="I59" s="18"/>
    </row>
    <row r="60" spans="6:9" ht="12">
      <c r="F60" s="19"/>
      <c r="G60" s="18"/>
      <c r="H60" s="18"/>
      <c r="I60" s="18"/>
    </row>
    <row r="61" spans="5:9" ht="12">
      <c r="E61" s="18"/>
      <c r="F61" s="18"/>
      <c r="G61" s="18"/>
      <c r="H61" s="18"/>
      <c r="I61" s="18"/>
    </row>
    <row r="62" spans="2:9" ht="12.75">
      <c r="B62" s="33" t="s">
        <v>147</v>
      </c>
      <c r="E62" s="18"/>
      <c r="F62" s="18"/>
      <c r="G62" s="18"/>
      <c r="H62" s="18"/>
      <c r="I62" s="18"/>
    </row>
    <row r="63" spans="2:9" ht="12.75">
      <c r="B63" s="33" t="s">
        <v>191</v>
      </c>
      <c r="E63" s="18"/>
      <c r="F63" s="18"/>
      <c r="G63" s="18"/>
      <c r="H63" s="18"/>
      <c r="I63" s="18"/>
    </row>
    <row r="64" spans="5:9" ht="12">
      <c r="E64" s="18"/>
      <c r="F64" s="18"/>
      <c r="G64" s="18"/>
      <c r="H64" s="18"/>
      <c r="I64" s="18"/>
    </row>
    <row r="65" spans="5:9" ht="12">
      <c r="E65" s="18"/>
      <c r="F65" s="18"/>
      <c r="G65" s="18"/>
      <c r="H65" s="18"/>
      <c r="I65" s="18"/>
    </row>
    <row r="66" spans="5:9" ht="12">
      <c r="E66" s="18"/>
      <c r="F66" s="18"/>
      <c r="G66" s="18"/>
      <c r="H66" s="18"/>
      <c r="I66" s="18"/>
    </row>
    <row r="67" spans="5:9" ht="12">
      <c r="E67" s="18"/>
      <c r="F67" s="18"/>
      <c r="G67" s="18"/>
      <c r="H67" s="18"/>
      <c r="I67" s="18"/>
    </row>
    <row r="68" spans="5:9" ht="12">
      <c r="E68" s="18"/>
      <c r="F68" s="18"/>
      <c r="G68" s="18"/>
      <c r="H68" s="18"/>
      <c r="I68" s="18"/>
    </row>
  </sheetData>
  <mergeCells count="11">
    <mergeCell ref="A6:I6"/>
    <mergeCell ref="A7:I7"/>
    <mergeCell ref="A8:I8"/>
    <mergeCell ref="A2:I2"/>
    <mergeCell ref="A3:I3"/>
    <mergeCell ref="A4:I4"/>
    <mergeCell ref="A5:I5"/>
    <mergeCell ref="E33:I33"/>
    <mergeCell ref="E11:I11"/>
    <mergeCell ref="F13:G13"/>
    <mergeCell ref="F35:G35"/>
  </mergeCells>
  <printOptions horizontalCentered="1"/>
  <pageMargins left="0.25" right="0" top="0.75" bottom="0.75" header="0.5" footer="0.25"/>
  <pageSetup fitToHeight="1" fitToWidth="1" orientation="portrait" paperSize="9" scale="99" r:id="rId1"/>
</worksheet>
</file>

<file path=xl/worksheets/sheet4.xml><?xml version="1.0" encoding="utf-8"?>
<worksheet xmlns="http://schemas.openxmlformats.org/spreadsheetml/2006/main" xmlns:r="http://schemas.openxmlformats.org/officeDocument/2006/relationships">
  <dimension ref="A2:K57"/>
  <sheetViews>
    <sheetView workbookViewId="0" topLeftCell="A34">
      <selection activeCell="I53" sqref="I53"/>
    </sheetView>
  </sheetViews>
  <sheetFormatPr defaultColWidth="9.33203125" defaultRowHeight="12.75"/>
  <cols>
    <col min="1" max="1" width="2.16015625" style="1" customWidth="1"/>
    <col min="2" max="2" width="3.66015625" style="1" customWidth="1"/>
    <col min="3" max="5" width="9.33203125" style="1" customWidth="1"/>
    <col min="6" max="6" width="18.33203125" style="1" customWidth="1"/>
    <col min="7" max="7" width="16.16015625" style="1" customWidth="1"/>
    <col min="8" max="8" width="5.33203125" style="1" customWidth="1"/>
    <col min="9" max="9" width="13.16015625" style="1" customWidth="1"/>
    <col min="10" max="10" width="2.33203125" style="2" customWidth="1"/>
    <col min="11" max="11" width="13.33203125" style="1" customWidth="1"/>
    <col min="12" max="16384" width="9.33203125" style="1" customWidth="1"/>
  </cols>
  <sheetData>
    <row r="2" spans="1:11" ht="12.75" customHeight="1">
      <c r="A2" s="72" t="s">
        <v>0</v>
      </c>
      <c r="B2" s="72"/>
      <c r="C2" s="72"/>
      <c r="D2" s="72"/>
      <c r="E2" s="72"/>
      <c r="F2" s="72"/>
      <c r="G2" s="72"/>
      <c r="H2" s="72"/>
      <c r="I2" s="72"/>
      <c r="J2" s="72"/>
      <c r="K2" s="72"/>
    </row>
    <row r="3" spans="1:11" ht="12.75" customHeight="1">
      <c r="A3" s="72" t="s">
        <v>9</v>
      </c>
      <c r="B3" s="72"/>
      <c r="C3" s="72"/>
      <c r="D3" s="72"/>
      <c r="E3" s="72"/>
      <c r="F3" s="72"/>
      <c r="G3" s="72"/>
      <c r="H3" s="72"/>
      <c r="I3" s="72"/>
      <c r="J3" s="72"/>
      <c r="K3" s="72"/>
    </row>
    <row r="4" spans="1:11" ht="12.75" customHeight="1">
      <c r="A4" s="72" t="s">
        <v>10</v>
      </c>
      <c r="B4" s="72"/>
      <c r="C4" s="72"/>
      <c r="D4" s="72"/>
      <c r="E4" s="72"/>
      <c r="F4" s="72"/>
      <c r="G4" s="72"/>
      <c r="H4" s="72"/>
      <c r="I4" s="72"/>
      <c r="J4" s="72"/>
      <c r="K4" s="72"/>
    </row>
    <row r="5" spans="1:11" ht="12.75" customHeight="1">
      <c r="A5" s="72" t="s">
        <v>11</v>
      </c>
      <c r="B5" s="72"/>
      <c r="C5" s="72"/>
      <c r="D5" s="72"/>
      <c r="E5" s="72"/>
      <c r="F5" s="72"/>
      <c r="G5" s="72"/>
      <c r="H5" s="72"/>
      <c r="I5" s="72"/>
      <c r="J5" s="72"/>
      <c r="K5" s="72"/>
    </row>
    <row r="6" spans="1:11" ht="12.75" customHeight="1">
      <c r="A6" s="73" t="s">
        <v>229</v>
      </c>
      <c r="B6" s="72"/>
      <c r="C6" s="72"/>
      <c r="D6" s="72"/>
      <c r="E6" s="72"/>
      <c r="F6" s="72"/>
      <c r="G6" s="72"/>
      <c r="H6" s="72"/>
      <c r="I6" s="72"/>
      <c r="J6" s="72"/>
      <c r="K6" s="72"/>
    </row>
    <row r="7" spans="1:11" ht="12.75" customHeight="1">
      <c r="A7" s="72" t="s">
        <v>12</v>
      </c>
      <c r="B7" s="72"/>
      <c r="C7" s="72"/>
      <c r="D7" s="72"/>
      <c r="E7" s="72"/>
      <c r="F7" s="72"/>
      <c r="G7" s="72"/>
      <c r="H7" s="72"/>
      <c r="I7" s="72"/>
      <c r="J7" s="72"/>
      <c r="K7" s="72"/>
    </row>
    <row r="8" spans="1:11" ht="12.75" customHeight="1">
      <c r="A8" s="72" t="s">
        <v>115</v>
      </c>
      <c r="B8" s="72"/>
      <c r="C8" s="72"/>
      <c r="D8" s="72"/>
      <c r="E8" s="72"/>
      <c r="F8" s="72"/>
      <c r="G8" s="72"/>
      <c r="H8" s="72"/>
      <c r="I8" s="72"/>
      <c r="J8" s="72"/>
      <c r="K8" s="72"/>
    </row>
    <row r="9" spans="1:11" ht="12.75" customHeight="1">
      <c r="A9" s="3"/>
      <c r="B9" s="3"/>
      <c r="C9" s="3"/>
      <c r="D9" s="3"/>
      <c r="E9" s="3"/>
      <c r="F9" s="3"/>
      <c r="G9" s="3"/>
      <c r="H9" s="3"/>
      <c r="I9" s="3"/>
      <c r="J9" s="3"/>
      <c r="K9" s="3"/>
    </row>
    <row r="10" spans="9:11" ht="12">
      <c r="I10" s="12" t="s">
        <v>235</v>
      </c>
      <c r="K10" s="12" t="s">
        <v>235</v>
      </c>
    </row>
    <row r="11" spans="9:11" ht="12">
      <c r="I11" s="12" t="s">
        <v>153</v>
      </c>
      <c r="K11" s="12" t="s">
        <v>153</v>
      </c>
    </row>
    <row r="12" spans="9:11" ht="12">
      <c r="I12" s="12" t="s">
        <v>117</v>
      </c>
      <c r="K12" s="12" t="s">
        <v>117</v>
      </c>
    </row>
    <row r="13" spans="9:11" ht="12">
      <c r="I13" s="13" t="s">
        <v>233</v>
      </c>
      <c r="K13" s="13" t="s">
        <v>234</v>
      </c>
    </row>
    <row r="14" spans="9:11" ht="12">
      <c r="I14" s="12" t="s">
        <v>8</v>
      </c>
      <c r="K14" s="12" t="s">
        <v>8</v>
      </c>
    </row>
    <row r="15" spans="2:11" ht="12">
      <c r="B15" s="1" t="s">
        <v>102</v>
      </c>
      <c r="I15" s="2"/>
      <c r="K15" s="2"/>
    </row>
    <row r="16" spans="9:11" ht="12">
      <c r="I16" s="4"/>
      <c r="K16" s="4"/>
    </row>
    <row r="17" spans="2:11" ht="12">
      <c r="B17" s="1" t="s">
        <v>194</v>
      </c>
      <c r="I17" s="5">
        <v>305</v>
      </c>
      <c r="J17" s="1"/>
      <c r="K17" s="5">
        <v>-4589</v>
      </c>
    </row>
    <row r="18" spans="2:11" ht="12">
      <c r="B18" s="1" t="s">
        <v>103</v>
      </c>
      <c r="I18" s="5"/>
      <c r="J18" s="1"/>
      <c r="K18" s="5"/>
    </row>
    <row r="19" spans="3:11" ht="12" hidden="1">
      <c r="C19" s="1" t="s">
        <v>104</v>
      </c>
      <c r="I19" s="5">
        <v>0</v>
      </c>
      <c r="J19" s="1"/>
      <c r="K19" s="5">
        <v>0</v>
      </c>
    </row>
    <row r="20" spans="3:11" ht="12">
      <c r="C20" s="1" t="s">
        <v>175</v>
      </c>
      <c r="I20" s="5">
        <v>10770</v>
      </c>
      <c r="J20" s="1"/>
      <c r="K20" s="5">
        <v>9012</v>
      </c>
    </row>
    <row r="21" spans="3:11" ht="12" hidden="1">
      <c r="C21" s="1" t="s">
        <v>105</v>
      </c>
      <c r="I21" s="5">
        <v>0</v>
      </c>
      <c r="J21" s="1"/>
      <c r="K21" s="5">
        <v>0</v>
      </c>
    </row>
    <row r="22" spans="3:11" ht="12">
      <c r="C22" s="1" t="s">
        <v>118</v>
      </c>
      <c r="I22" s="5">
        <v>757</v>
      </c>
      <c r="J22" s="1"/>
      <c r="K22" s="5">
        <v>1156</v>
      </c>
    </row>
    <row r="23" spans="3:11" ht="12" customHeight="1" hidden="1">
      <c r="C23" s="1" t="s">
        <v>106</v>
      </c>
      <c r="I23" s="5">
        <v>0</v>
      </c>
      <c r="J23" s="1"/>
      <c r="K23" s="5">
        <v>0</v>
      </c>
    </row>
    <row r="24" spans="9:11" ht="6" customHeight="1">
      <c r="I24" s="6"/>
      <c r="J24" s="1"/>
      <c r="K24" s="6"/>
    </row>
    <row r="25" spans="2:11" ht="12">
      <c r="B25" s="1" t="s">
        <v>107</v>
      </c>
      <c r="I25" s="5">
        <f>SUM(I17:I23)</f>
        <v>11832</v>
      </c>
      <c r="J25" s="1"/>
      <c r="K25" s="5">
        <f>SUM(K17:K23)</f>
        <v>5579</v>
      </c>
    </row>
    <row r="26" spans="9:11" ht="7.5" customHeight="1">
      <c r="I26" s="7"/>
      <c r="J26" s="1"/>
      <c r="K26" s="7"/>
    </row>
    <row r="27" spans="3:11" ht="12">
      <c r="C27" s="1" t="s">
        <v>119</v>
      </c>
      <c r="I27" s="7">
        <v>-22152</v>
      </c>
      <c r="J27" s="1"/>
      <c r="K27" s="7">
        <v>-2271</v>
      </c>
    </row>
    <row r="28" spans="3:11" ht="12">
      <c r="C28" s="1" t="s">
        <v>120</v>
      </c>
      <c r="I28" s="7">
        <v>12541</v>
      </c>
      <c r="J28" s="1"/>
      <c r="K28" s="7">
        <v>2945</v>
      </c>
    </row>
    <row r="29" spans="7:11" ht="12" hidden="1">
      <c r="G29" s="8"/>
      <c r="I29" s="7"/>
      <c r="J29" s="1"/>
      <c r="K29" s="7"/>
    </row>
    <row r="30" spans="9:11" ht="5.25" customHeight="1">
      <c r="I30" s="9"/>
      <c r="J30" s="1"/>
      <c r="K30" s="9"/>
    </row>
    <row r="31" spans="2:11" ht="12">
      <c r="B31" s="1" t="s">
        <v>195</v>
      </c>
      <c r="I31" s="7">
        <f>SUM(I25:I29)</f>
        <v>2221</v>
      </c>
      <c r="J31" s="1"/>
      <c r="K31" s="7">
        <f>SUM(K25:K29)</f>
        <v>6253</v>
      </c>
    </row>
    <row r="32" spans="9:11" ht="4.5" customHeight="1">
      <c r="I32" s="7"/>
      <c r="J32" s="1"/>
      <c r="K32" s="7"/>
    </row>
    <row r="33" spans="3:11" ht="12">
      <c r="C33" s="1" t="s">
        <v>108</v>
      </c>
      <c r="I33" s="7">
        <v>-1017</v>
      </c>
      <c r="J33" s="1"/>
      <c r="K33" s="7">
        <v>-1247</v>
      </c>
    </row>
    <row r="34" spans="3:11" ht="12">
      <c r="C34" s="1" t="s">
        <v>109</v>
      </c>
      <c r="I34" s="7">
        <v>-338</v>
      </c>
      <c r="J34" s="1"/>
      <c r="K34" s="7">
        <v>-1206</v>
      </c>
    </row>
    <row r="35" spans="9:11" ht="4.5" customHeight="1">
      <c r="I35" s="7"/>
      <c r="J35" s="1"/>
      <c r="K35" s="7"/>
    </row>
    <row r="36" spans="2:11" ht="12">
      <c r="B36" s="1" t="s">
        <v>110</v>
      </c>
      <c r="I36" s="10">
        <f>SUM(I31:I34)</f>
        <v>866</v>
      </c>
      <c r="J36" s="1"/>
      <c r="K36" s="10">
        <f>SUM(K31:K34)</f>
        <v>3800</v>
      </c>
    </row>
    <row r="37" spans="9:11" ht="12">
      <c r="I37" s="7"/>
      <c r="J37" s="1"/>
      <c r="K37" s="7"/>
    </row>
    <row r="38" spans="2:11" ht="12">
      <c r="B38" s="1" t="s">
        <v>111</v>
      </c>
      <c r="I38" s="7"/>
      <c r="J38" s="1"/>
      <c r="K38" s="7"/>
    </row>
    <row r="39" spans="9:11" ht="6.75" customHeight="1">
      <c r="I39" s="7"/>
      <c r="J39" s="1"/>
      <c r="K39" s="7"/>
    </row>
    <row r="40" spans="3:11" ht="12">
      <c r="C40" s="1" t="s">
        <v>121</v>
      </c>
      <c r="I40" s="7">
        <v>-3477</v>
      </c>
      <c r="J40" s="1"/>
      <c r="K40" s="7">
        <v>-6064</v>
      </c>
    </row>
    <row r="41" spans="7:11" ht="6" customHeight="1">
      <c r="G41" s="8"/>
      <c r="I41" s="7"/>
      <c r="J41" s="1"/>
      <c r="K41" s="7"/>
    </row>
    <row r="42" spans="2:11" ht="12">
      <c r="B42" s="1" t="s">
        <v>112</v>
      </c>
      <c r="I42" s="10">
        <f>SUM(I40:I40)</f>
        <v>-3477</v>
      </c>
      <c r="J42" s="1"/>
      <c r="K42" s="10">
        <f>SUM(K40:K40)</f>
        <v>-6064</v>
      </c>
    </row>
    <row r="43" spans="9:11" ht="12">
      <c r="I43" s="7"/>
      <c r="J43" s="1"/>
      <c r="K43" s="7"/>
    </row>
    <row r="44" spans="2:11" ht="12">
      <c r="B44" s="1" t="s">
        <v>113</v>
      </c>
      <c r="I44" s="7"/>
      <c r="J44" s="1"/>
      <c r="K44" s="7"/>
    </row>
    <row r="45" spans="3:11" ht="12">
      <c r="C45" s="1" t="s">
        <v>154</v>
      </c>
      <c r="I45" s="7">
        <v>0</v>
      </c>
      <c r="J45" s="1"/>
      <c r="K45" s="7">
        <v>-800</v>
      </c>
    </row>
    <row r="46" spans="3:11" ht="12">
      <c r="C46" s="1" t="s">
        <v>114</v>
      </c>
      <c r="I46" s="7">
        <v>2630</v>
      </c>
      <c r="J46" s="1"/>
      <c r="K46" s="7">
        <v>5022</v>
      </c>
    </row>
    <row r="47" spans="9:11" ht="10.5" customHeight="1">
      <c r="I47" s="10">
        <f>SUM(I45:I46)</f>
        <v>2630</v>
      </c>
      <c r="J47" s="1"/>
      <c r="K47" s="10">
        <f>SUM(K45:K46)</f>
        <v>4222</v>
      </c>
    </row>
    <row r="48" spans="2:11" ht="12">
      <c r="B48" s="1" t="s">
        <v>181</v>
      </c>
      <c r="I48" s="7"/>
      <c r="J48" s="1"/>
      <c r="K48" s="7"/>
    </row>
    <row r="49" spans="9:11" ht="12">
      <c r="I49" s="7"/>
      <c r="J49" s="1"/>
      <c r="K49" s="7"/>
    </row>
    <row r="50" spans="2:11" ht="12" customHeight="1">
      <c r="B50" s="1" t="s">
        <v>180</v>
      </c>
      <c r="I50" s="7">
        <f>I47+I42+I36</f>
        <v>19</v>
      </c>
      <c r="J50" s="1"/>
      <c r="K50" s="7">
        <f>K47+K42+K36</f>
        <v>1958</v>
      </c>
    </row>
    <row r="51" spans="2:11" ht="12">
      <c r="B51" s="1" t="s">
        <v>202</v>
      </c>
      <c r="I51" s="7">
        <v>-1746</v>
      </c>
      <c r="J51" s="1"/>
      <c r="K51" s="7">
        <v>-3569</v>
      </c>
    </row>
    <row r="52" spans="2:11" ht="12">
      <c r="B52" s="1" t="s">
        <v>178</v>
      </c>
      <c r="I52" s="7">
        <v>-161</v>
      </c>
      <c r="J52" s="1"/>
      <c r="K52" s="7">
        <f>-118-17</f>
        <v>-135</v>
      </c>
    </row>
    <row r="53" spans="2:11" ht="12.75" thickBot="1">
      <c r="B53" s="1" t="s">
        <v>203</v>
      </c>
      <c r="I53" s="11">
        <f>SUM(I50:I52)</f>
        <v>-1888</v>
      </c>
      <c r="J53" s="1"/>
      <c r="K53" s="11">
        <f>SUM(K50:K52)</f>
        <v>-1746</v>
      </c>
    </row>
    <row r="54" spans="9:11" ht="12.75" thickTop="1">
      <c r="I54" s="59"/>
      <c r="J54" s="60"/>
      <c r="K54" s="61"/>
    </row>
    <row r="56" ht="12.75">
      <c r="B56" t="s">
        <v>146</v>
      </c>
    </row>
    <row r="57" ht="12.75">
      <c r="B57" t="s">
        <v>191</v>
      </c>
    </row>
  </sheetData>
  <mergeCells count="7">
    <mergeCell ref="A2:K2"/>
    <mergeCell ref="A3:K3"/>
    <mergeCell ref="A8:K8"/>
    <mergeCell ref="A4:K4"/>
    <mergeCell ref="A5:K5"/>
    <mergeCell ref="A6:K6"/>
    <mergeCell ref="A7:K7"/>
  </mergeCells>
  <printOptions/>
  <pageMargins left="0.5" right="0.25" top="1" bottom="1" header="0.5" footer="0.5"/>
  <pageSetup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O58"/>
  <sheetViews>
    <sheetView tabSelected="1" workbookViewId="0" topLeftCell="A1">
      <selection activeCell="K53" sqref="K53"/>
    </sheetView>
  </sheetViews>
  <sheetFormatPr defaultColWidth="9.33203125" defaultRowHeight="12.75"/>
  <cols>
    <col min="1" max="1" width="4" style="14" customWidth="1"/>
    <col min="2" max="2" width="1.0078125" style="14" customWidth="1"/>
    <col min="3" max="3" width="8.5" style="14" customWidth="1"/>
    <col min="4" max="4" width="12" style="14" customWidth="1"/>
    <col min="5" max="5" width="11.66015625" style="14" customWidth="1"/>
    <col min="6" max="6" width="1.0078125" style="14" customWidth="1"/>
    <col min="7" max="7" width="11.16015625" style="14" customWidth="1"/>
    <col min="8" max="8" width="1.0078125" style="14" customWidth="1"/>
    <col min="9" max="9" width="11.16015625" style="14" customWidth="1"/>
    <col min="10" max="10" width="1.0078125" style="14" customWidth="1"/>
    <col min="11" max="11" width="11.33203125" style="14" customWidth="1"/>
    <col min="12" max="12" width="1.171875" style="14" customWidth="1"/>
    <col min="13" max="13" width="11.5" style="14" customWidth="1"/>
    <col min="14" max="14" width="1.5" style="14" customWidth="1"/>
    <col min="15" max="15" width="12.16015625" style="14" customWidth="1"/>
    <col min="16" max="16384" width="9.33203125" style="14" customWidth="1"/>
  </cols>
  <sheetData>
    <row r="1" spans="1:15" ht="12">
      <c r="A1" s="67" t="s">
        <v>0</v>
      </c>
      <c r="B1" s="67"/>
      <c r="C1" s="67"/>
      <c r="D1" s="67"/>
      <c r="E1" s="67"/>
      <c r="F1" s="67"/>
      <c r="G1" s="67"/>
      <c r="H1" s="67"/>
      <c r="I1" s="67"/>
      <c r="J1" s="67"/>
      <c r="K1" s="67"/>
      <c r="L1" s="67"/>
      <c r="M1" s="67"/>
      <c r="N1" s="67"/>
      <c r="O1" s="67"/>
    </row>
    <row r="2" spans="1:15" ht="12">
      <c r="A2" s="67" t="s">
        <v>9</v>
      </c>
      <c r="B2" s="67"/>
      <c r="C2" s="67"/>
      <c r="D2" s="67"/>
      <c r="E2" s="67"/>
      <c r="F2" s="67"/>
      <c r="G2" s="67"/>
      <c r="H2" s="67"/>
      <c r="I2" s="67"/>
      <c r="J2" s="67"/>
      <c r="K2" s="67"/>
      <c r="L2" s="67"/>
      <c r="M2" s="67"/>
      <c r="N2" s="67"/>
      <c r="O2" s="67"/>
    </row>
    <row r="3" spans="1:15" ht="12">
      <c r="A3" s="67" t="s">
        <v>10</v>
      </c>
      <c r="B3" s="67"/>
      <c r="C3" s="67"/>
      <c r="D3" s="67"/>
      <c r="E3" s="67"/>
      <c r="F3" s="67"/>
      <c r="G3" s="67"/>
      <c r="H3" s="67"/>
      <c r="I3" s="67"/>
      <c r="J3" s="67"/>
      <c r="K3" s="67"/>
      <c r="L3" s="67"/>
      <c r="M3" s="67"/>
      <c r="N3" s="67"/>
      <c r="O3" s="67"/>
    </row>
    <row r="4" spans="1:15" ht="12">
      <c r="A4" s="67" t="s">
        <v>11</v>
      </c>
      <c r="B4" s="67"/>
      <c r="C4" s="67"/>
      <c r="D4" s="67"/>
      <c r="E4" s="67"/>
      <c r="F4" s="67"/>
      <c r="G4" s="67"/>
      <c r="H4" s="67"/>
      <c r="I4" s="67"/>
      <c r="J4" s="67"/>
      <c r="K4" s="67"/>
      <c r="L4" s="67"/>
      <c r="M4" s="67"/>
      <c r="N4" s="67"/>
      <c r="O4" s="67"/>
    </row>
    <row r="5" spans="1:15" ht="12">
      <c r="A5" s="74" t="s">
        <v>229</v>
      </c>
      <c r="B5" s="75"/>
      <c r="C5" s="75"/>
      <c r="D5" s="75"/>
      <c r="E5" s="75"/>
      <c r="F5" s="75"/>
      <c r="G5" s="75"/>
      <c r="H5" s="75"/>
      <c r="I5" s="75"/>
      <c r="J5" s="75"/>
      <c r="K5" s="75"/>
      <c r="L5" s="75"/>
      <c r="M5" s="75"/>
      <c r="N5" s="75"/>
      <c r="O5" s="75"/>
    </row>
    <row r="6" spans="1:15" ht="12">
      <c r="A6" s="67" t="s">
        <v>12</v>
      </c>
      <c r="B6" s="67"/>
      <c r="C6" s="67"/>
      <c r="D6" s="67"/>
      <c r="E6" s="67"/>
      <c r="F6" s="67"/>
      <c r="G6" s="67"/>
      <c r="H6" s="67"/>
      <c r="I6" s="67"/>
      <c r="J6" s="67"/>
      <c r="K6" s="67"/>
      <c r="L6" s="67"/>
      <c r="M6" s="67"/>
      <c r="N6" s="67"/>
      <c r="O6" s="67"/>
    </row>
    <row r="7" spans="1:15" ht="12">
      <c r="A7" s="67" t="s">
        <v>164</v>
      </c>
      <c r="B7" s="67"/>
      <c r="C7" s="67"/>
      <c r="D7" s="67"/>
      <c r="E7" s="67"/>
      <c r="F7" s="67"/>
      <c r="G7" s="67"/>
      <c r="H7" s="67"/>
      <c r="I7" s="67"/>
      <c r="J7" s="67"/>
      <c r="K7" s="67"/>
      <c r="L7" s="67"/>
      <c r="M7" s="67"/>
      <c r="N7" s="67"/>
      <c r="O7" s="67"/>
    </row>
    <row r="8" ht="4.5" customHeight="1"/>
    <row r="9" spans="1:3" ht="12">
      <c r="A9" s="14" t="s">
        <v>20</v>
      </c>
      <c r="C9" s="16" t="s">
        <v>50</v>
      </c>
    </row>
    <row r="10" ht="12">
      <c r="C10" s="14" t="s">
        <v>148</v>
      </c>
    </row>
    <row r="11" ht="11.25" customHeight="1">
      <c r="C11" s="14" t="s">
        <v>206</v>
      </c>
    </row>
    <row r="12" ht="4.5" customHeight="1"/>
    <row r="13" ht="11.25" customHeight="1">
      <c r="C13" s="14" t="s">
        <v>163</v>
      </c>
    </row>
    <row r="14" ht="11.25" customHeight="1">
      <c r="C14" s="14" t="s">
        <v>188</v>
      </c>
    </row>
    <row r="15" ht="11.25" customHeight="1">
      <c r="C15" s="14" t="s">
        <v>189</v>
      </c>
    </row>
    <row r="16" ht="8.25" customHeight="1"/>
    <row r="17" spans="1:3" ht="12.75" customHeight="1">
      <c r="A17" s="14" t="s">
        <v>21</v>
      </c>
      <c r="C17" s="16" t="s">
        <v>133</v>
      </c>
    </row>
    <row r="18" ht="12.75" customHeight="1">
      <c r="C18" s="14" t="s">
        <v>187</v>
      </c>
    </row>
    <row r="19" ht="8.25" customHeight="1"/>
    <row r="20" spans="1:3" ht="12.75" customHeight="1">
      <c r="A20" s="14" t="s">
        <v>29</v>
      </c>
      <c r="C20" s="16" t="s">
        <v>58</v>
      </c>
    </row>
    <row r="21" ht="12.75" customHeight="1">
      <c r="C21" s="14" t="s">
        <v>165</v>
      </c>
    </row>
    <row r="22" spans="1:3" ht="12.75" customHeight="1">
      <c r="A22" s="16"/>
      <c r="B22" s="16"/>
      <c r="C22" s="14" t="s">
        <v>255</v>
      </c>
    </row>
    <row r="23" spans="1:3" ht="12.75" customHeight="1">
      <c r="A23" s="16"/>
      <c r="B23" s="16"/>
      <c r="C23" s="14" t="s">
        <v>254</v>
      </c>
    </row>
    <row r="24" ht="7.5" customHeight="1"/>
    <row r="25" spans="1:3" ht="12.75" customHeight="1">
      <c r="A25" s="14" t="s">
        <v>30</v>
      </c>
      <c r="C25" s="16" t="s">
        <v>51</v>
      </c>
    </row>
    <row r="26" ht="12.75" customHeight="1">
      <c r="C26" s="14" t="s">
        <v>236</v>
      </c>
    </row>
    <row r="27" ht="8.25" customHeight="1"/>
    <row r="28" spans="1:3" ht="12.75" customHeight="1">
      <c r="A28" s="14" t="s">
        <v>57</v>
      </c>
      <c r="C28" s="16" t="s">
        <v>166</v>
      </c>
    </row>
    <row r="29" ht="12.75" customHeight="1">
      <c r="C29" s="14" t="s">
        <v>237</v>
      </c>
    </row>
    <row r="30" ht="8.25" customHeight="1"/>
    <row r="31" spans="1:3" ht="12">
      <c r="A31" s="14" t="s">
        <v>32</v>
      </c>
      <c r="C31" s="16" t="s">
        <v>134</v>
      </c>
    </row>
    <row r="32" spans="1:3" ht="12">
      <c r="A32" s="36"/>
      <c r="B32" s="36"/>
      <c r="C32" s="36" t="s">
        <v>238</v>
      </c>
    </row>
    <row r="33" ht="12">
      <c r="C33" s="14" t="s">
        <v>239</v>
      </c>
    </row>
    <row r="34" ht="12" customHeight="1">
      <c r="C34" s="14" t="s">
        <v>240</v>
      </c>
    </row>
    <row r="35" spans="1:3" s="36" customFormat="1" ht="8.25" customHeight="1">
      <c r="A35" s="14"/>
      <c r="B35" s="14"/>
      <c r="C35" s="14"/>
    </row>
    <row r="36" spans="1:3" s="36" customFormat="1" ht="12">
      <c r="A36" s="36" t="s">
        <v>36</v>
      </c>
      <c r="C36" s="37" t="s">
        <v>135</v>
      </c>
    </row>
    <row r="37" spans="1:3" ht="11.25" customHeight="1">
      <c r="A37" s="36"/>
      <c r="B37" s="36"/>
      <c r="C37" s="36" t="s">
        <v>252</v>
      </c>
    </row>
    <row r="38" spans="8:14" ht="8.25" customHeight="1">
      <c r="H38" s="15"/>
      <c r="L38" s="15"/>
      <c r="N38" s="15"/>
    </row>
    <row r="39" spans="1:15" ht="12">
      <c r="A39" s="14" t="s">
        <v>37</v>
      </c>
      <c r="C39" s="16" t="s">
        <v>65</v>
      </c>
      <c r="H39" s="15"/>
      <c r="I39" s="15"/>
      <c r="K39" s="15"/>
      <c r="L39" s="15"/>
      <c r="M39" s="15"/>
      <c r="N39" s="15"/>
      <c r="O39" s="15"/>
    </row>
    <row r="40" spans="3:15" ht="12">
      <c r="C40" s="16"/>
      <c r="E40" s="15" t="s">
        <v>6</v>
      </c>
      <c r="F40" s="15"/>
      <c r="G40" s="15" t="s">
        <v>6</v>
      </c>
      <c r="H40" s="15"/>
      <c r="I40" s="15" t="s">
        <v>66</v>
      </c>
      <c r="K40" s="15" t="s">
        <v>66</v>
      </c>
      <c r="L40" s="15"/>
      <c r="M40" s="15" t="s">
        <v>4</v>
      </c>
      <c r="N40" s="15"/>
      <c r="O40" s="15" t="s">
        <v>4</v>
      </c>
    </row>
    <row r="41" spans="3:15" ht="12">
      <c r="C41" s="16"/>
      <c r="E41" s="15"/>
      <c r="F41" s="15"/>
      <c r="G41" s="15"/>
      <c r="H41" s="15"/>
      <c r="I41" s="15" t="s">
        <v>67</v>
      </c>
      <c r="K41" s="15" t="s">
        <v>67</v>
      </c>
      <c r="L41" s="15"/>
      <c r="M41" s="15" t="s">
        <v>68</v>
      </c>
      <c r="N41" s="15"/>
      <c r="O41" s="15" t="s">
        <v>68</v>
      </c>
    </row>
    <row r="42" spans="8:15" ht="12">
      <c r="H42" s="15"/>
      <c r="I42" s="15" t="s">
        <v>69</v>
      </c>
      <c r="K42" s="15" t="s">
        <v>69</v>
      </c>
      <c r="L42" s="15"/>
      <c r="M42" s="15" t="s">
        <v>70</v>
      </c>
      <c r="N42" s="15"/>
      <c r="O42" s="15" t="s">
        <v>70</v>
      </c>
    </row>
    <row r="43" spans="5:15" ht="12">
      <c r="E43" s="21" t="s">
        <v>230</v>
      </c>
      <c r="F43" s="21"/>
      <c r="G43" s="21" t="s">
        <v>176</v>
      </c>
      <c r="H43" s="15"/>
      <c r="I43" s="21" t="s">
        <v>230</v>
      </c>
      <c r="J43" s="21"/>
      <c r="K43" s="21" t="s">
        <v>176</v>
      </c>
      <c r="L43" s="15"/>
      <c r="M43" s="21" t="s">
        <v>230</v>
      </c>
      <c r="N43" s="21"/>
      <c r="O43" s="21" t="s">
        <v>176</v>
      </c>
    </row>
    <row r="44" spans="5:15" ht="12">
      <c r="E44" s="15" t="s">
        <v>8</v>
      </c>
      <c r="F44" s="15"/>
      <c r="G44" s="15" t="s">
        <v>8</v>
      </c>
      <c r="H44" s="15"/>
      <c r="I44" s="15" t="s">
        <v>8</v>
      </c>
      <c r="K44" s="15" t="s">
        <v>8</v>
      </c>
      <c r="L44" s="15"/>
      <c r="M44" s="15" t="s">
        <v>8</v>
      </c>
      <c r="N44" s="15"/>
      <c r="O44" s="15" t="s">
        <v>8</v>
      </c>
    </row>
    <row r="45" ht="12">
      <c r="F45" s="31"/>
    </row>
    <row r="46" spans="3:15" ht="12">
      <c r="C46" s="14" t="s">
        <v>1</v>
      </c>
      <c r="E46" s="23">
        <v>92117</v>
      </c>
      <c r="F46" s="24"/>
      <c r="G46" s="23">
        <v>71574</v>
      </c>
      <c r="H46" s="27"/>
      <c r="I46" s="23">
        <v>2957</v>
      </c>
      <c r="J46" s="22"/>
      <c r="K46" s="23">
        <v>-1097</v>
      </c>
      <c r="L46" s="22"/>
      <c r="M46" s="23">
        <v>116414</v>
      </c>
      <c r="N46" s="22"/>
      <c r="O46" s="42">
        <v>103769</v>
      </c>
    </row>
    <row r="47" spans="5:15" ht="12">
      <c r="E47" s="24"/>
      <c r="F47" s="24"/>
      <c r="G47" s="24"/>
      <c r="H47" s="27"/>
      <c r="I47" s="24"/>
      <c r="J47" s="22"/>
      <c r="K47" s="24"/>
      <c r="L47" s="22"/>
      <c r="M47" s="24"/>
      <c r="N47" s="22"/>
      <c r="O47" s="43"/>
    </row>
    <row r="48" spans="3:15" ht="12">
      <c r="C48" s="14" t="s">
        <v>2</v>
      </c>
      <c r="E48" s="24">
        <v>0</v>
      </c>
      <c r="F48" s="24"/>
      <c r="G48" s="24">
        <v>0</v>
      </c>
      <c r="H48" s="27"/>
      <c r="I48" s="24">
        <v>-433</v>
      </c>
      <c r="J48" s="22"/>
      <c r="K48" s="24">
        <v>-277</v>
      </c>
      <c r="L48" s="22"/>
      <c r="M48" s="24">
        <v>2467</v>
      </c>
      <c r="N48" s="22"/>
      <c r="O48" s="43">
        <v>3377</v>
      </c>
    </row>
    <row r="49" spans="5:15" ht="12">
      <c r="E49" s="24"/>
      <c r="F49" s="24"/>
      <c r="G49" s="24"/>
      <c r="H49" s="27"/>
      <c r="I49" s="24"/>
      <c r="J49" s="22"/>
      <c r="K49" s="24"/>
      <c r="L49" s="22"/>
      <c r="M49" s="24"/>
      <c r="N49" s="22"/>
      <c r="O49" s="43"/>
    </row>
    <row r="50" spans="3:15" ht="12">
      <c r="C50" s="14" t="s">
        <v>3</v>
      </c>
      <c r="E50" s="24">
        <v>8756</v>
      </c>
      <c r="F50" s="24"/>
      <c r="G50" s="24">
        <v>10636</v>
      </c>
      <c r="H50" s="27"/>
      <c r="I50" s="24">
        <v>-1592</v>
      </c>
      <c r="J50" s="22"/>
      <c r="K50" s="24">
        <v>-2468</v>
      </c>
      <c r="L50" s="22"/>
      <c r="M50" s="24">
        <v>13249</v>
      </c>
      <c r="N50" s="22"/>
      <c r="O50" s="43">
        <v>13431</v>
      </c>
    </row>
    <row r="51" spans="5:15" ht="12">
      <c r="E51" s="24"/>
      <c r="F51" s="24"/>
      <c r="G51" s="24"/>
      <c r="H51" s="27"/>
      <c r="I51" s="24"/>
      <c r="J51" s="22"/>
      <c r="K51" s="24"/>
      <c r="L51" s="22"/>
      <c r="M51" s="24"/>
      <c r="N51" s="22"/>
      <c r="O51" s="43"/>
    </row>
    <row r="52" spans="3:15" ht="12">
      <c r="C52" s="14" t="s">
        <v>83</v>
      </c>
      <c r="E52" s="25">
        <v>1651</v>
      </c>
      <c r="F52" s="24"/>
      <c r="G52" s="25">
        <v>38</v>
      </c>
      <c r="H52" s="27"/>
      <c r="I52" s="25">
        <v>-627</v>
      </c>
      <c r="J52" s="22"/>
      <c r="K52" s="25">
        <v>-838</v>
      </c>
      <c r="L52" s="22"/>
      <c r="M52" s="25">
        <v>10224</v>
      </c>
      <c r="N52" s="22"/>
      <c r="O52" s="44">
        <v>7171</v>
      </c>
    </row>
    <row r="53" spans="5:15" ht="12">
      <c r="E53" s="27"/>
      <c r="F53" s="27"/>
      <c r="G53" s="27"/>
      <c r="H53" s="27"/>
      <c r="I53" s="27"/>
      <c r="J53" s="22"/>
      <c r="K53" s="27"/>
      <c r="L53" s="22"/>
      <c r="M53" s="27"/>
      <c r="N53" s="22"/>
      <c r="O53" s="38"/>
    </row>
    <row r="54" spans="5:15" ht="12">
      <c r="E54" s="26">
        <f>SUM(E46:E52)</f>
        <v>102524</v>
      </c>
      <c r="F54" s="27"/>
      <c r="G54" s="26">
        <f>SUM(G46:G52)</f>
        <v>82248</v>
      </c>
      <c r="H54" s="22"/>
      <c r="I54" s="26">
        <f>SUM(I46:I52)</f>
        <v>305</v>
      </c>
      <c r="J54" s="22"/>
      <c r="K54" s="26">
        <f>SUM(K46:K52)</f>
        <v>-4680</v>
      </c>
      <c r="L54" s="22"/>
      <c r="M54" s="26">
        <f>SUM(M46:M52)</f>
        <v>142354</v>
      </c>
      <c r="N54" s="22"/>
      <c r="O54" s="26">
        <f>SUM(O46:O52)</f>
        <v>127748</v>
      </c>
    </row>
    <row r="55" spans="5:15" ht="12">
      <c r="E55" s="32"/>
      <c r="F55" s="32"/>
      <c r="G55" s="32"/>
      <c r="H55" s="18"/>
      <c r="I55" s="32"/>
      <c r="J55" s="18"/>
      <c r="K55" s="32"/>
      <c r="L55" s="18"/>
      <c r="M55" s="32"/>
      <c r="N55" s="18"/>
      <c r="O55" s="32"/>
    </row>
    <row r="56" spans="5:15" ht="12">
      <c r="E56" s="18"/>
      <c r="F56" s="18"/>
      <c r="G56" s="18"/>
      <c r="H56" s="18"/>
      <c r="I56" s="18"/>
      <c r="J56" s="18"/>
      <c r="K56" s="18"/>
      <c r="L56" s="18"/>
      <c r="M56" s="18"/>
      <c r="N56" s="18"/>
      <c r="O56" s="18"/>
    </row>
    <row r="57" ht="12">
      <c r="C57" s="14" t="s">
        <v>224</v>
      </c>
    </row>
    <row r="58" ht="12">
      <c r="C58" s="14" t="s">
        <v>225</v>
      </c>
    </row>
    <row r="60" ht="12" customHeight="1"/>
    <row r="61" ht="12" customHeight="1"/>
    <row r="62" ht="12" customHeight="1"/>
    <row r="63" ht="7.5" customHeight="1"/>
    <row r="66" ht="11.25" customHeight="1"/>
    <row r="67" ht="8.25" customHeight="1"/>
    <row r="68" ht="8.25" customHeight="1"/>
    <row r="71" ht="8.25" customHeight="1"/>
    <row r="75" ht="8.25" customHeight="1"/>
    <row r="79" ht="8.25" customHeight="1"/>
  </sheetData>
  <mergeCells count="7">
    <mergeCell ref="A5:O5"/>
    <mergeCell ref="A6:O6"/>
    <mergeCell ref="A7:O7"/>
    <mergeCell ref="A1:O1"/>
    <mergeCell ref="A2:O2"/>
    <mergeCell ref="A3:O3"/>
    <mergeCell ref="A4:O4"/>
  </mergeCells>
  <printOptions horizontalCentered="1"/>
  <pageMargins left="0" right="0" top="0.62992126" bottom="0.393700787401575" header="0.31496063" footer="0.25"/>
  <pageSetup fitToHeight="1" fitToWidth="1" horizontalDpi="360" verticalDpi="360" orientation="portrait" paperSize="9" r:id="rId1"/>
  <headerFooter alignWithMargins="0">
    <oddFooter>&amp;C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62"/>
  <sheetViews>
    <sheetView workbookViewId="0" topLeftCell="A27">
      <selection activeCell="K37" sqref="K37"/>
    </sheetView>
  </sheetViews>
  <sheetFormatPr defaultColWidth="9.33203125" defaultRowHeight="12.75"/>
  <cols>
    <col min="1" max="1" width="4" style="36" customWidth="1"/>
    <col min="2" max="2" width="1.0078125" style="36" customWidth="1"/>
    <col min="3" max="4" width="9.33203125" style="36" customWidth="1"/>
    <col min="5" max="5" width="12.16015625" style="36" customWidth="1"/>
    <col min="6" max="6" width="1.3359375" style="36" customWidth="1"/>
    <col min="7" max="7" width="12.33203125" style="36" customWidth="1"/>
    <col min="8" max="8" width="1.3359375" style="36" customWidth="1"/>
    <col min="9" max="9" width="11.83203125" style="36" customWidth="1"/>
    <col min="10" max="10" width="1.3359375" style="36" customWidth="1"/>
    <col min="11" max="11" width="12.83203125" style="36" customWidth="1"/>
    <col min="12" max="12" width="1.3359375" style="36" customWidth="1"/>
    <col min="13" max="13" width="13.83203125" style="36" customWidth="1"/>
    <col min="14" max="14" width="1.3359375" style="36" customWidth="1"/>
    <col min="15" max="15" width="14" style="36" customWidth="1"/>
    <col min="16" max="16384" width="9.33203125" style="36" customWidth="1"/>
  </cols>
  <sheetData>
    <row r="1" spans="1:15" ht="12">
      <c r="A1" s="76" t="s">
        <v>0</v>
      </c>
      <c r="B1" s="76"/>
      <c r="C1" s="76"/>
      <c r="D1" s="76"/>
      <c r="E1" s="76"/>
      <c r="F1" s="76"/>
      <c r="G1" s="76"/>
      <c r="H1" s="76"/>
      <c r="I1" s="76"/>
      <c r="J1" s="76"/>
      <c r="K1" s="76"/>
      <c r="L1" s="76"/>
      <c r="M1" s="76"/>
      <c r="N1" s="76"/>
      <c r="O1" s="76"/>
    </row>
    <row r="2" spans="1:15" ht="12">
      <c r="A2" s="76" t="s">
        <v>9</v>
      </c>
      <c r="B2" s="76"/>
      <c r="C2" s="76"/>
      <c r="D2" s="76"/>
      <c r="E2" s="76"/>
      <c r="F2" s="76"/>
      <c r="G2" s="76"/>
      <c r="H2" s="76"/>
      <c r="I2" s="76"/>
      <c r="J2" s="76"/>
      <c r="K2" s="76"/>
      <c r="L2" s="76"/>
      <c r="M2" s="76"/>
      <c r="N2" s="76"/>
      <c r="O2" s="76"/>
    </row>
    <row r="3" spans="1:15" ht="12">
      <c r="A3" s="76" t="s">
        <v>10</v>
      </c>
      <c r="B3" s="76"/>
      <c r="C3" s="76"/>
      <c r="D3" s="76"/>
      <c r="E3" s="76"/>
      <c r="F3" s="76"/>
      <c r="G3" s="76"/>
      <c r="H3" s="76"/>
      <c r="I3" s="76"/>
      <c r="J3" s="76"/>
      <c r="K3" s="76"/>
      <c r="L3" s="76"/>
      <c r="M3" s="76"/>
      <c r="N3" s="76"/>
      <c r="O3" s="76"/>
    </row>
    <row r="4" spans="1:15" ht="12">
      <c r="A4" s="76" t="s">
        <v>11</v>
      </c>
      <c r="B4" s="76"/>
      <c r="C4" s="76"/>
      <c r="D4" s="76"/>
      <c r="E4" s="76"/>
      <c r="F4" s="76"/>
      <c r="G4" s="76"/>
      <c r="H4" s="76"/>
      <c r="I4" s="76"/>
      <c r="J4" s="76"/>
      <c r="K4" s="76"/>
      <c r="L4" s="76"/>
      <c r="M4" s="76"/>
      <c r="N4" s="76"/>
      <c r="O4" s="76"/>
    </row>
    <row r="5" spans="1:15" ht="12">
      <c r="A5" s="77" t="s">
        <v>229</v>
      </c>
      <c r="B5" s="78"/>
      <c r="C5" s="78"/>
      <c r="D5" s="78"/>
      <c r="E5" s="78"/>
      <c r="F5" s="78"/>
      <c r="G5" s="78"/>
      <c r="H5" s="78"/>
      <c r="I5" s="78"/>
      <c r="J5" s="78"/>
      <c r="K5" s="78"/>
      <c r="L5" s="78"/>
      <c r="M5" s="78"/>
      <c r="N5" s="78"/>
      <c r="O5" s="78"/>
    </row>
    <row r="6" spans="1:15" ht="12">
      <c r="A6" s="76" t="s">
        <v>12</v>
      </c>
      <c r="B6" s="76"/>
      <c r="C6" s="76"/>
      <c r="D6" s="76"/>
      <c r="E6" s="76"/>
      <c r="F6" s="76"/>
      <c r="G6" s="76"/>
      <c r="H6" s="76"/>
      <c r="I6" s="76"/>
      <c r="J6" s="76"/>
      <c r="K6" s="76"/>
      <c r="L6" s="76"/>
      <c r="M6" s="76"/>
      <c r="N6" s="76"/>
      <c r="O6" s="76"/>
    </row>
    <row r="7" spans="1:15" ht="12">
      <c r="A7" s="76" t="s">
        <v>164</v>
      </c>
      <c r="B7" s="76"/>
      <c r="C7" s="76"/>
      <c r="D7" s="76"/>
      <c r="E7" s="76"/>
      <c r="F7" s="76"/>
      <c r="G7" s="76"/>
      <c r="H7" s="76"/>
      <c r="I7" s="76"/>
      <c r="J7" s="76"/>
      <c r="K7" s="76"/>
      <c r="L7" s="76"/>
      <c r="M7" s="76"/>
      <c r="N7" s="76"/>
      <c r="O7" s="76"/>
    </row>
    <row r="8" ht="8.25" customHeight="1"/>
    <row r="9" spans="1:3" ht="12.75" customHeight="1">
      <c r="A9" s="36" t="s">
        <v>136</v>
      </c>
      <c r="C9" s="37" t="s">
        <v>167</v>
      </c>
    </row>
    <row r="10" ht="12.75" customHeight="1">
      <c r="C10" s="36" t="s">
        <v>215</v>
      </c>
    </row>
    <row r="11" ht="12.75" customHeight="1">
      <c r="C11" s="36" t="s">
        <v>159</v>
      </c>
    </row>
    <row r="12" ht="12.75" customHeight="1">
      <c r="C12" s="36" t="s">
        <v>160</v>
      </c>
    </row>
    <row r="13" ht="8.25" customHeight="1"/>
    <row r="14" spans="1:3" ht="12.75" customHeight="1">
      <c r="A14" s="36" t="s">
        <v>155</v>
      </c>
      <c r="C14" s="37" t="s">
        <v>168</v>
      </c>
    </row>
    <row r="15" ht="12.75" customHeight="1">
      <c r="C15" s="36" t="s">
        <v>253</v>
      </c>
    </row>
    <row r="16" ht="8.25" customHeight="1"/>
    <row r="17" spans="1:3" ht="12.75" customHeight="1">
      <c r="A17" s="36" t="s">
        <v>47</v>
      </c>
      <c r="C17" s="37" t="s">
        <v>169</v>
      </c>
    </row>
    <row r="18" ht="12.75" customHeight="1">
      <c r="C18" s="36" t="s">
        <v>199</v>
      </c>
    </row>
    <row r="19" ht="12.75" customHeight="1">
      <c r="C19" s="36" t="s">
        <v>200</v>
      </c>
    </row>
    <row r="20" ht="8.25" customHeight="1"/>
    <row r="21" spans="1:3" ht="12.75" customHeight="1">
      <c r="A21" s="36" t="s">
        <v>49</v>
      </c>
      <c r="C21" s="37" t="s">
        <v>170</v>
      </c>
    </row>
    <row r="22" ht="12.75" customHeight="1">
      <c r="C22" s="36" t="s">
        <v>250</v>
      </c>
    </row>
    <row r="23" ht="12.75" customHeight="1">
      <c r="C23" s="36" t="s">
        <v>251</v>
      </c>
    </row>
    <row r="24" ht="12" customHeight="1">
      <c r="C24" s="36" t="s">
        <v>260</v>
      </c>
    </row>
    <row r="25" ht="12" customHeight="1">
      <c r="C25" s="36" t="s">
        <v>261</v>
      </c>
    </row>
    <row r="26" ht="8.25" customHeight="1"/>
    <row r="27" ht="12.75" customHeight="1">
      <c r="A27" s="37" t="s">
        <v>259</v>
      </c>
    </row>
    <row r="28" ht="8.25" customHeight="1"/>
    <row r="29" spans="1:3" ht="12.75" customHeight="1">
      <c r="A29" s="36" t="s">
        <v>60</v>
      </c>
      <c r="C29" s="37" t="s">
        <v>5</v>
      </c>
    </row>
    <row r="30" spans="3:13" ht="12.75" customHeight="1">
      <c r="C30" s="37"/>
      <c r="K30" s="17" t="s">
        <v>137</v>
      </c>
      <c r="L30" s="17"/>
      <c r="M30" s="17" t="s">
        <v>138</v>
      </c>
    </row>
    <row r="31" spans="11:13" ht="12.75" customHeight="1">
      <c r="K31" s="17" t="s">
        <v>116</v>
      </c>
      <c r="M31" s="17" t="s">
        <v>116</v>
      </c>
    </row>
    <row r="32" spans="11:13" ht="12.75" customHeight="1">
      <c r="K32" s="17" t="s">
        <v>18</v>
      </c>
      <c r="M32" s="17" t="s">
        <v>18</v>
      </c>
    </row>
    <row r="33" spans="11:13" ht="12.75" customHeight="1">
      <c r="K33" s="56" t="s">
        <v>230</v>
      </c>
      <c r="L33" s="17"/>
      <c r="M33" s="56" t="s">
        <v>230</v>
      </c>
    </row>
    <row r="34" spans="11:13" ht="12.75" customHeight="1">
      <c r="K34" s="17" t="s">
        <v>8</v>
      </c>
      <c r="M34" s="17" t="s">
        <v>8</v>
      </c>
    </row>
    <row r="35" ht="8.25" customHeight="1"/>
    <row r="36" spans="3:13" ht="12.75" customHeight="1">
      <c r="C36" s="36" t="s">
        <v>52</v>
      </c>
      <c r="K36" s="42"/>
      <c r="M36" s="42"/>
    </row>
    <row r="37" spans="3:16" ht="12.75" customHeight="1">
      <c r="C37" s="36" t="s">
        <v>53</v>
      </c>
      <c r="K37" s="43">
        <f>550-13+9-29</f>
        <v>517</v>
      </c>
      <c r="M37" s="43">
        <f>791+9-29</f>
        <v>771</v>
      </c>
      <c r="P37" s="39"/>
    </row>
    <row r="38" spans="3:16" ht="12.75" customHeight="1">
      <c r="C38" s="36" t="s">
        <v>54</v>
      </c>
      <c r="K38" s="44">
        <v>85</v>
      </c>
      <c r="M38" s="44">
        <v>-316</v>
      </c>
      <c r="P38" s="39"/>
    </row>
    <row r="39" spans="11:16" ht="12.75" customHeight="1">
      <c r="K39" s="39">
        <f>SUM(K37:K38)</f>
        <v>602</v>
      </c>
      <c r="M39" s="39">
        <f>SUM(M37:M38)</f>
        <v>455</v>
      </c>
      <c r="O39" s="39"/>
      <c r="P39" s="39"/>
    </row>
    <row r="40" spans="11:16" ht="4.5" customHeight="1">
      <c r="K40" s="39"/>
      <c r="M40" s="39"/>
      <c r="P40" s="39"/>
    </row>
    <row r="41" spans="3:16" ht="12.75" customHeight="1">
      <c r="C41" s="36" t="s">
        <v>55</v>
      </c>
      <c r="K41" s="39">
        <v>-55</v>
      </c>
      <c r="M41" s="39">
        <v>-6</v>
      </c>
      <c r="P41" s="39"/>
    </row>
    <row r="42" spans="11:16" ht="6" customHeight="1">
      <c r="K42" s="39"/>
      <c r="M42" s="39"/>
      <c r="P42" s="39"/>
    </row>
    <row r="43" spans="3:16" ht="12.75" customHeight="1">
      <c r="C43" s="36" t="s">
        <v>56</v>
      </c>
      <c r="K43" s="39">
        <v>0</v>
      </c>
      <c r="M43" s="39">
        <v>67</v>
      </c>
      <c r="P43" s="39"/>
    </row>
    <row r="44" spans="11:16" ht="3.75" customHeight="1">
      <c r="K44" s="39"/>
      <c r="M44" s="39"/>
      <c r="P44" s="39"/>
    </row>
    <row r="45" spans="11:16" ht="12.75" customHeight="1">
      <c r="K45" s="57">
        <f>K39+K41+K43</f>
        <v>547</v>
      </c>
      <c r="M45" s="57">
        <f>M39+M41+M43</f>
        <v>516</v>
      </c>
      <c r="O45" s="38"/>
      <c r="P45" s="39"/>
    </row>
    <row r="46" spans="9:15" ht="8.25" customHeight="1">
      <c r="I46" s="38"/>
      <c r="K46" s="38"/>
      <c r="L46" s="39"/>
      <c r="M46" s="38"/>
      <c r="N46" s="39"/>
      <c r="O46" s="38"/>
    </row>
    <row r="47" spans="3:15" ht="12.75" customHeight="1">
      <c r="C47" s="36" t="s">
        <v>174</v>
      </c>
      <c r="I47" s="38"/>
      <c r="K47" s="38"/>
      <c r="L47" s="39"/>
      <c r="M47" s="38"/>
      <c r="N47" s="39"/>
      <c r="O47" s="38"/>
    </row>
    <row r="48" spans="3:15" ht="12.75" customHeight="1">
      <c r="C48" s="36" t="s">
        <v>179</v>
      </c>
      <c r="I48" s="38"/>
      <c r="K48" s="38"/>
      <c r="L48" s="39"/>
      <c r="M48" s="38"/>
      <c r="N48" s="39"/>
      <c r="O48" s="38"/>
    </row>
    <row r="49" spans="9:15" ht="8.25" customHeight="1">
      <c r="I49" s="38"/>
      <c r="K49" s="38"/>
      <c r="L49" s="39"/>
      <c r="M49" s="38"/>
      <c r="N49" s="39"/>
      <c r="O49" s="38"/>
    </row>
    <row r="50" spans="1:15" ht="12.75" customHeight="1">
      <c r="A50" s="36" t="s">
        <v>61</v>
      </c>
      <c r="C50" s="37" t="s">
        <v>198</v>
      </c>
      <c r="I50" s="38"/>
      <c r="K50" s="38"/>
      <c r="L50" s="39"/>
      <c r="M50" s="38"/>
      <c r="N50" s="39"/>
      <c r="O50" s="38"/>
    </row>
    <row r="51" spans="3:15" ht="12.75" customHeight="1">
      <c r="C51" s="36" t="s">
        <v>241</v>
      </c>
      <c r="I51" s="38"/>
      <c r="K51" s="38"/>
      <c r="L51" s="39"/>
      <c r="M51" s="38"/>
      <c r="N51" s="39"/>
      <c r="O51" s="38"/>
    </row>
    <row r="52" spans="9:15" ht="8.25" customHeight="1">
      <c r="I52" s="38"/>
      <c r="K52" s="38"/>
      <c r="L52" s="39"/>
      <c r="M52" s="38"/>
      <c r="N52" s="39"/>
      <c r="O52" s="38"/>
    </row>
    <row r="53" spans="1:15" ht="12.75" customHeight="1">
      <c r="A53" s="36" t="s">
        <v>62</v>
      </c>
      <c r="C53" s="37" t="s">
        <v>218</v>
      </c>
      <c r="I53" s="38"/>
      <c r="K53" s="38"/>
      <c r="L53" s="39"/>
      <c r="M53" s="38"/>
      <c r="N53" s="39"/>
      <c r="O53" s="38"/>
    </row>
    <row r="54" spans="3:15" ht="12.75" customHeight="1">
      <c r="C54" s="36" t="s">
        <v>242</v>
      </c>
      <c r="I54" s="38"/>
      <c r="K54" s="38"/>
      <c r="L54" s="39"/>
      <c r="M54" s="38"/>
      <c r="N54" s="39"/>
      <c r="O54" s="38"/>
    </row>
    <row r="55" spans="3:15" ht="12.75" customHeight="1">
      <c r="C55" s="36" t="s">
        <v>158</v>
      </c>
      <c r="I55" s="38"/>
      <c r="K55" s="38"/>
      <c r="L55" s="39"/>
      <c r="M55" s="38"/>
      <c r="N55" s="39"/>
      <c r="O55" s="38"/>
    </row>
    <row r="56" spans="9:15" ht="8.25" customHeight="1">
      <c r="I56" s="38"/>
      <c r="K56" s="38"/>
      <c r="L56" s="39"/>
      <c r="M56" s="38"/>
      <c r="N56" s="39"/>
      <c r="O56" s="38"/>
    </row>
    <row r="57" spans="1:15" ht="12.75" customHeight="1">
      <c r="A57" s="36" t="s">
        <v>64</v>
      </c>
      <c r="C57" s="37" t="s">
        <v>162</v>
      </c>
      <c r="I57" s="38"/>
      <c r="K57" s="38"/>
      <c r="L57" s="39"/>
      <c r="M57" s="38"/>
      <c r="N57" s="39"/>
      <c r="O57" s="38"/>
    </row>
    <row r="58" ht="3.75" customHeight="1"/>
    <row r="59" ht="12.75" customHeight="1">
      <c r="C59" s="36" t="s">
        <v>227</v>
      </c>
    </row>
    <row r="60" ht="12.75" customHeight="1">
      <c r="C60" s="36" t="s">
        <v>228</v>
      </c>
    </row>
    <row r="61" ht="3" customHeight="1"/>
    <row r="62" ht="12">
      <c r="C62" s="36" t="s">
        <v>246</v>
      </c>
    </row>
    <row r="67" ht="6" customHeight="1"/>
    <row r="72" ht="6" customHeight="1"/>
    <row r="78" ht="6" customHeight="1"/>
    <row r="80" ht="8.25" customHeight="1"/>
    <row r="83" ht="8.25" customHeight="1"/>
    <row r="86" ht="11.25" customHeight="1"/>
    <row r="91" ht="3.75" customHeight="1"/>
    <row r="93" ht="8.25" customHeight="1"/>
    <row r="98" ht="6" customHeight="1"/>
  </sheetData>
  <mergeCells count="7">
    <mergeCell ref="A7:O7"/>
    <mergeCell ref="A2:O2"/>
    <mergeCell ref="A1:O1"/>
    <mergeCell ref="A5:O5"/>
    <mergeCell ref="A6:O6"/>
    <mergeCell ref="A4:O4"/>
    <mergeCell ref="A3:O3"/>
  </mergeCells>
  <printOptions horizontalCentered="1"/>
  <pageMargins left="0.736220472" right="0.236220472440945" top="0.56496063" bottom="0.248031496" header="0.511811023622047" footer="0.011811024"/>
  <pageSetup fitToHeight="1" fitToWidth="1" horizontalDpi="360" verticalDpi="360" orientation="portrait" paperSize="9" scale="6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O74"/>
  <sheetViews>
    <sheetView workbookViewId="0" topLeftCell="A6">
      <selection activeCell="C63" sqref="C63"/>
    </sheetView>
  </sheetViews>
  <sheetFormatPr defaultColWidth="9.33203125" defaultRowHeight="12.75"/>
  <cols>
    <col min="1" max="1" width="4.16015625" style="14" customWidth="1"/>
    <col min="2" max="2" width="1.0078125" style="14" customWidth="1"/>
    <col min="3" max="3" width="9.33203125" style="14" customWidth="1"/>
    <col min="4" max="4" width="14.83203125" style="14" customWidth="1"/>
    <col min="5" max="5" width="12.5" style="14" customWidth="1"/>
    <col min="6" max="6" width="1.3359375" style="14" customWidth="1"/>
    <col min="7" max="7" width="12.5" style="14" customWidth="1"/>
    <col min="8" max="8" width="1.3359375" style="14" customWidth="1"/>
    <col min="9" max="9" width="12.5" style="14" customWidth="1"/>
    <col min="10" max="10" width="1.3359375" style="14" customWidth="1"/>
    <col min="11" max="11" width="12.5" style="14" customWidth="1"/>
    <col min="12" max="12" width="1.3359375" style="14" customWidth="1"/>
    <col min="13" max="13" width="12.5" style="14" customWidth="1"/>
    <col min="14" max="14" width="2.33203125" style="14" customWidth="1"/>
    <col min="15" max="15" width="7.16015625" style="14" customWidth="1"/>
    <col min="16" max="16384" width="9.33203125" style="14" customWidth="1"/>
  </cols>
  <sheetData>
    <row r="1" spans="1:15" ht="12">
      <c r="A1" s="67" t="s">
        <v>0</v>
      </c>
      <c r="B1" s="67"/>
      <c r="C1" s="67"/>
      <c r="D1" s="67"/>
      <c r="E1" s="67"/>
      <c r="F1" s="67"/>
      <c r="G1" s="67"/>
      <c r="H1" s="67"/>
      <c r="I1" s="67"/>
      <c r="J1" s="67"/>
      <c r="K1" s="67"/>
      <c r="L1" s="67"/>
      <c r="M1" s="67"/>
      <c r="N1" s="67"/>
      <c r="O1" s="67"/>
    </row>
    <row r="2" spans="1:15" ht="12">
      <c r="A2" s="67" t="s">
        <v>9</v>
      </c>
      <c r="B2" s="67"/>
      <c r="C2" s="67"/>
      <c r="D2" s="67"/>
      <c r="E2" s="67"/>
      <c r="F2" s="67"/>
      <c r="G2" s="67"/>
      <c r="H2" s="67"/>
      <c r="I2" s="67"/>
      <c r="J2" s="67"/>
      <c r="K2" s="67"/>
      <c r="L2" s="67"/>
      <c r="M2" s="67"/>
      <c r="N2" s="67"/>
      <c r="O2" s="67"/>
    </row>
    <row r="3" spans="1:15" ht="12">
      <c r="A3" s="67" t="s">
        <v>10</v>
      </c>
      <c r="B3" s="67"/>
      <c r="C3" s="67"/>
      <c r="D3" s="67"/>
      <c r="E3" s="67"/>
      <c r="F3" s="67"/>
      <c r="G3" s="67"/>
      <c r="H3" s="67"/>
      <c r="I3" s="67"/>
      <c r="J3" s="67"/>
      <c r="K3" s="67"/>
      <c r="L3" s="67"/>
      <c r="M3" s="67"/>
      <c r="N3" s="67"/>
      <c r="O3" s="67"/>
    </row>
    <row r="4" spans="1:15" ht="12">
      <c r="A4" s="67" t="s">
        <v>11</v>
      </c>
      <c r="B4" s="67"/>
      <c r="C4" s="67"/>
      <c r="D4" s="67"/>
      <c r="E4" s="67"/>
      <c r="F4" s="67"/>
      <c r="G4" s="67"/>
      <c r="H4" s="67"/>
      <c r="I4" s="67"/>
      <c r="J4" s="67"/>
      <c r="K4" s="67"/>
      <c r="L4" s="67"/>
      <c r="M4" s="67"/>
      <c r="N4" s="67"/>
      <c r="O4" s="67"/>
    </row>
    <row r="5" spans="1:15" ht="12">
      <c r="A5" s="74" t="s">
        <v>229</v>
      </c>
      <c r="B5" s="75"/>
      <c r="C5" s="75"/>
      <c r="D5" s="75"/>
      <c r="E5" s="75"/>
      <c r="F5" s="75"/>
      <c r="G5" s="75"/>
      <c r="H5" s="75"/>
      <c r="I5" s="75"/>
      <c r="J5" s="75"/>
      <c r="K5" s="75"/>
      <c r="L5" s="75"/>
      <c r="M5" s="75"/>
      <c r="N5" s="75"/>
      <c r="O5" s="75"/>
    </row>
    <row r="6" spans="1:15" ht="12">
      <c r="A6" s="67" t="s">
        <v>12</v>
      </c>
      <c r="B6" s="67"/>
      <c r="C6" s="67"/>
      <c r="D6" s="67"/>
      <c r="E6" s="67"/>
      <c r="F6" s="67"/>
      <c r="G6" s="67"/>
      <c r="H6" s="67"/>
      <c r="I6" s="67"/>
      <c r="J6" s="67"/>
      <c r="K6" s="67"/>
      <c r="L6" s="67"/>
      <c r="M6" s="67"/>
      <c r="N6" s="67"/>
      <c r="O6" s="67"/>
    </row>
    <row r="7" spans="1:15" ht="12">
      <c r="A7" s="67" t="s">
        <v>164</v>
      </c>
      <c r="B7" s="67"/>
      <c r="C7" s="67"/>
      <c r="D7" s="67"/>
      <c r="E7" s="67"/>
      <c r="F7" s="67"/>
      <c r="G7" s="67"/>
      <c r="H7" s="67"/>
      <c r="I7" s="67"/>
      <c r="J7" s="67"/>
      <c r="K7" s="67"/>
      <c r="L7" s="67"/>
      <c r="M7" s="67"/>
      <c r="N7" s="67"/>
      <c r="O7" s="67"/>
    </row>
    <row r="8" spans="1:15" ht="9.75" customHeight="1">
      <c r="A8" s="15"/>
      <c r="B8" s="15"/>
      <c r="C8" s="15"/>
      <c r="D8" s="15"/>
      <c r="E8" s="15"/>
      <c r="F8" s="15"/>
      <c r="G8" s="15"/>
      <c r="H8" s="15"/>
      <c r="I8" s="15"/>
      <c r="J8" s="15"/>
      <c r="K8" s="15"/>
      <c r="L8" s="15"/>
      <c r="M8" s="15"/>
      <c r="N8" s="15"/>
      <c r="O8" s="15"/>
    </row>
    <row r="9" spans="1:13" ht="12">
      <c r="A9" s="14" t="s">
        <v>71</v>
      </c>
      <c r="C9" s="16" t="s">
        <v>59</v>
      </c>
      <c r="K9" s="15" t="s">
        <v>22</v>
      </c>
      <c r="M9" s="15" t="s">
        <v>22</v>
      </c>
    </row>
    <row r="10" spans="11:13" ht="12">
      <c r="K10" s="15" t="s">
        <v>23</v>
      </c>
      <c r="M10" s="15" t="s">
        <v>24</v>
      </c>
    </row>
    <row r="11" spans="11:13" ht="12">
      <c r="K11" s="15" t="s">
        <v>15</v>
      </c>
      <c r="M11" s="15" t="s">
        <v>25</v>
      </c>
    </row>
    <row r="12" spans="11:13" ht="12">
      <c r="K12" s="15" t="s">
        <v>18</v>
      </c>
      <c r="M12" s="15" t="s">
        <v>26</v>
      </c>
    </row>
    <row r="13" spans="11:13" ht="12">
      <c r="K13" s="21" t="s">
        <v>230</v>
      </c>
      <c r="L13" s="15"/>
      <c r="M13" s="21" t="s">
        <v>176</v>
      </c>
    </row>
    <row r="14" spans="11:13" ht="12">
      <c r="K14" s="15" t="s">
        <v>8</v>
      </c>
      <c r="M14" s="15" t="s">
        <v>8</v>
      </c>
    </row>
    <row r="15" ht="6" customHeight="1"/>
    <row r="16" spans="3:13" ht="12">
      <c r="C16" s="14" t="s">
        <v>211</v>
      </c>
      <c r="K16" s="62">
        <f>K24-K18</f>
        <v>13049</v>
      </c>
      <c r="M16" s="28">
        <v>14907</v>
      </c>
    </row>
    <row r="17" spans="11:13" ht="6" customHeight="1">
      <c r="K17" s="63"/>
      <c r="M17" s="29"/>
    </row>
    <row r="18" spans="3:13" ht="12">
      <c r="C18" s="14" t="s">
        <v>212</v>
      </c>
      <c r="K18" s="64">
        <v>10071</v>
      </c>
      <c r="M18" s="30">
        <v>5301</v>
      </c>
    </row>
    <row r="19" spans="11:13" ht="12.75" thickBot="1">
      <c r="K19" s="65">
        <f>SUM(K16:K18)</f>
        <v>23120</v>
      </c>
      <c r="M19" s="20">
        <f>SUM(M16:M18)</f>
        <v>20208</v>
      </c>
    </row>
    <row r="20" spans="11:13" ht="12" customHeight="1" thickTop="1">
      <c r="K20" s="18"/>
      <c r="M20" s="18"/>
    </row>
    <row r="21" spans="3:13" ht="12">
      <c r="C21" s="14" t="s">
        <v>213</v>
      </c>
      <c r="K21" s="28">
        <v>22983</v>
      </c>
      <c r="M21" s="28">
        <v>19321</v>
      </c>
    </row>
    <row r="22" spans="11:13" ht="6" customHeight="1">
      <c r="K22" s="29"/>
      <c r="M22" s="29"/>
    </row>
    <row r="23" spans="3:13" ht="12">
      <c r="C23" s="14" t="s">
        <v>214</v>
      </c>
      <c r="K23" s="30">
        <v>137</v>
      </c>
      <c r="M23" s="30">
        <v>887</v>
      </c>
    </row>
    <row r="24" spans="11:13" ht="12.75" thickBot="1">
      <c r="K24" s="20">
        <f>SUM(K21:K23)</f>
        <v>23120</v>
      </c>
      <c r="M24" s="20">
        <f>SUM(M21:M23)</f>
        <v>20208</v>
      </c>
    </row>
    <row r="25" ht="12.75" thickTop="1">
      <c r="C25" s="14" t="s">
        <v>196</v>
      </c>
    </row>
    <row r="26" ht="6" customHeight="1"/>
    <row r="27" spans="3:13" ht="13.5" customHeight="1">
      <c r="C27" s="14" t="s">
        <v>177</v>
      </c>
      <c r="K27" s="22">
        <v>201</v>
      </c>
      <c r="L27" s="22"/>
      <c r="M27" s="22">
        <v>82</v>
      </c>
    </row>
    <row r="28" spans="3:13" ht="12.75" thickBot="1">
      <c r="C28" s="14" t="s">
        <v>92</v>
      </c>
      <c r="K28" s="40">
        <v>1178</v>
      </c>
      <c r="L28" s="22"/>
      <c r="M28" s="40">
        <v>1383</v>
      </c>
    </row>
    <row r="29" spans="1:15" ht="6" customHeight="1" thickTop="1">
      <c r="A29" s="15"/>
      <c r="B29" s="15"/>
      <c r="C29" s="15"/>
      <c r="D29" s="15"/>
      <c r="E29" s="15"/>
      <c r="F29" s="15"/>
      <c r="G29" s="15"/>
      <c r="H29" s="15"/>
      <c r="I29" s="15"/>
      <c r="J29" s="15"/>
      <c r="K29" s="15"/>
      <c r="L29" s="15"/>
      <c r="M29" s="15"/>
      <c r="N29" s="15"/>
      <c r="O29" s="15"/>
    </row>
    <row r="30" spans="1:15" ht="12">
      <c r="A30" s="14" t="s">
        <v>81</v>
      </c>
      <c r="C30" s="16" t="s">
        <v>171</v>
      </c>
      <c r="L30" s="15"/>
      <c r="M30" s="15"/>
      <c r="N30" s="15"/>
      <c r="O30" s="15"/>
    </row>
    <row r="31" spans="3:15" ht="12">
      <c r="C31" s="14" t="s">
        <v>247</v>
      </c>
      <c r="L31" s="15"/>
      <c r="M31" s="15"/>
      <c r="N31" s="15"/>
      <c r="O31" s="15"/>
    </row>
    <row r="32" spans="12:15" ht="8.25" customHeight="1">
      <c r="L32" s="15"/>
      <c r="M32" s="15"/>
      <c r="N32" s="15"/>
      <c r="O32" s="15"/>
    </row>
    <row r="33" spans="1:15" s="36" customFormat="1" ht="12">
      <c r="A33" s="36" t="s">
        <v>72</v>
      </c>
      <c r="C33" s="37" t="s">
        <v>63</v>
      </c>
      <c r="L33" s="17"/>
      <c r="M33" s="17"/>
      <c r="N33" s="17"/>
      <c r="O33" s="17"/>
    </row>
    <row r="34" spans="3:15" s="36" customFormat="1" ht="12">
      <c r="C34" s="36" t="s">
        <v>222</v>
      </c>
      <c r="L34" s="17"/>
      <c r="M34" s="17"/>
      <c r="N34" s="17"/>
      <c r="O34" s="17"/>
    </row>
    <row r="35" spans="3:15" s="36" customFormat="1" ht="12">
      <c r="C35" s="36" t="s">
        <v>223</v>
      </c>
      <c r="L35" s="17"/>
      <c r="M35" s="17"/>
      <c r="N35" s="17"/>
      <c r="O35" s="17"/>
    </row>
    <row r="36" spans="1:15" ht="8.25" customHeight="1">
      <c r="A36" s="15"/>
      <c r="B36" s="15"/>
      <c r="C36" s="15"/>
      <c r="D36" s="15"/>
      <c r="E36" s="15"/>
      <c r="F36" s="15"/>
      <c r="G36" s="15"/>
      <c r="H36" s="15"/>
      <c r="I36" s="15"/>
      <c r="J36" s="15"/>
      <c r="K36" s="15"/>
      <c r="L36" s="15"/>
      <c r="M36" s="15"/>
      <c r="N36" s="15"/>
      <c r="O36" s="15"/>
    </row>
    <row r="37" spans="1:15" ht="12.75" customHeight="1">
      <c r="A37" s="14" t="s">
        <v>73</v>
      </c>
      <c r="C37" s="37" t="s">
        <v>172</v>
      </c>
      <c r="D37" s="36"/>
      <c r="E37" s="36"/>
      <c r="F37" s="36"/>
      <c r="G37" s="36"/>
      <c r="H37" s="17"/>
      <c r="I37" s="17"/>
      <c r="J37" s="17"/>
      <c r="K37" s="17"/>
      <c r="L37" s="17"/>
      <c r="M37" s="17"/>
      <c r="N37" s="17"/>
      <c r="O37" s="17"/>
    </row>
    <row r="38" spans="3:15" ht="12.75" customHeight="1">
      <c r="C38" s="36" t="s">
        <v>256</v>
      </c>
      <c r="D38" s="36"/>
      <c r="E38" s="36"/>
      <c r="F38" s="36"/>
      <c r="G38" s="36"/>
      <c r="H38" s="17"/>
      <c r="I38" s="17"/>
      <c r="J38" s="17"/>
      <c r="K38" s="17"/>
      <c r="L38" s="17"/>
      <c r="M38" s="17"/>
      <c r="N38" s="17"/>
      <c r="O38" s="17"/>
    </row>
    <row r="39" spans="3:15" ht="10.5" customHeight="1">
      <c r="C39" s="36"/>
      <c r="D39" s="36"/>
      <c r="E39" s="36"/>
      <c r="F39" s="36"/>
      <c r="G39" s="36"/>
      <c r="H39" s="17"/>
      <c r="I39" s="17"/>
      <c r="J39" s="17"/>
      <c r="K39" s="17"/>
      <c r="L39" s="17"/>
      <c r="M39" s="17"/>
      <c r="N39" s="17"/>
      <c r="O39" s="17"/>
    </row>
    <row r="40" spans="3:15" ht="12.75" customHeight="1" hidden="1">
      <c r="C40" s="79" t="s">
        <v>258</v>
      </c>
      <c r="D40" s="80"/>
      <c r="E40" s="80"/>
      <c r="F40" s="80"/>
      <c r="G40" s="80"/>
      <c r="H40" s="80"/>
      <c r="I40" s="80"/>
      <c r="J40" s="80"/>
      <c r="K40" s="80"/>
      <c r="L40" s="80"/>
      <c r="M40" s="80"/>
      <c r="N40" s="80"/>
      <c r="O40" s="80"/>
    </row>
    <row r="41" spans="3:15" ht="12.75" customHeight="1" hidden="1">
      <c r="C41" s="80"/>
      <c r="D41" s="80"/>
      <c r="E41" s="80"/>
      <c r="F41" s="80"/>
      <c r="G41" s="80"/>
      <c r="H41" s="80"/>
      <c r="I41" s="80"/>
      <c r="J41" s="80"/>
      <c r="K41" s="80"/>
      <c r="L41" s="80"/>
      <c r="M41" s="80"/>
      <c r="N41" s="80"/>
      <c r="O41" s="80"/>
    </row>
    <row r="42" spans="3:15" ht="11.25" customHeight="1" hidden="1">
      <c r="C42" s="80"/>
      <c r="D42" s="80"/>
      <c r="E42" s="80"/>
      <c r="F42" s="80"/>
      <c r="G42" s="80"/>
      <c r="H42" s="80"/>
      <c r="I42" s="80"/>
      <c r="J42" s="80"/>
      <c r="K42" s="80"/>
      <c r="L42" s="80"/>
      <c r="M42" s="80"/>
      <c r="N42" s="80"/>
      <c r="O42" s="80"/>
    </row>
    <row r="43" spans="1:15" ht="11.25" customHeight="1">
      <c r="A43" s="14" t="s">
        <v>75</v>
      </c>
      <c r="C43" s="37" t="s">
        <v>82</v>
      </c>
      <c r="D43" s="36"/>
      <c r="E43" s="36"/>
      <c r="F43" s="36"/>
      <c r="G43" s="36"/>
      <c r="H43" s="36"/>
      <c r="I43" s="36"/>
      <c r="J43" s="36"/>
      <c r="K43" s="36"/>
      <c r="L43" s="36"/>
      <c r="M43" s="36"/>
      <c r="N43" s="36"/>
      <c r="O43" s="36"/>
    </row>
    <row r="44" spans="1:15" ht="12">
      <c r="A44" s="15"/>
      <c r="B44" s="15"/>
      <c r="C44" s="36" t="s">
        <v>262</v>
      </c>
      <c r="D44" s="36"/>
      <c r="E44" s="36"/>
      <c r="F44" s="36"/>
      <c r="G44" s="36"/>
      <c r="H44" s="36"/>
      <c r="I44" s="36"/>
      <c r="J44" s="36"/>
      <c r="K44" s="36"/>
      <c r="L44" s="36"/>
      <c r="M44" s="36"/>
      <c r="N44" s="36"/>
      <c r="O44" s="36"/>
    </row>
    <row r="45" spans="1:15" ht="12">
      <c r="A45" s="15"/>
      <c r="B45" s="15"/>
      <c r="C45" s="36" t="s">
        <v>257</v>
      </c>
      <c r="D45" s="36"/>
      <c r="E45" s="36"/>
      <c r="F45" s="36"/>
      <c r="G45" s="36"/>
      <c r="H45" s="36"/>
      <c r="I45" s="36"/>
      <c r="J45" s="36"/>
      <c r="K45" s="36"/>
      <c r="L45" s="36"/>
      <c r="M45" s="36"/>
      <c r="N45" s="36"/>
      <c r="O45" s="36"/>
    </row>
    <row r="46" spans="1:15" ht="9.75" customHeight="1">
      <c r="A46" s="15"/>
      <c r="B46" s="15"/>
      <c r="C46" s="36"/>
      <c r="D46" s="36"/>
      <c r="E46" s="36"/>
      <c r="F46" s="36"/>
      <c r="G46" s="36"/>
      <c r="H46" s="36"/>
      <c r="I46" s="36"/>
      <c r="J46" s="36"/>
      <c r="K46" s="36"/>
      <c r="L46" s="36"/>
      <c r="M46" s="36"/>
      <c r="N46" s="36"/>
      <c r="O46" s="36"/>
    </row>
    <row r="47" spans="1:15" ht="12">
      <c r="A47" s="15"/>
      <c r="B47" s="15"/>
      <c r="C47" s="36" t="s">
        <v>197</v>
      </c>
      <c r="D47" s="36"/>
      <c r="E47" s="36"/>
      <c r="F47" s="36"/>
      <c r="G47" s="36"/>
      <c r="H47" s="36"/>
      <c r="I47" s="36"/>
      <c r="J47" s="36"/>
      <c r="K47" s="36"/>
      <c r="L47" s="36"/>
      <c r="M47" s="36"/>
      <c r="N47" s="36"/>
      <c r="O47" s="36"/>
    </row>
    <row r="48" spans="1:15" ht="12">
      <c r="A48" s="15"/>
      <c r="B48" s="15"/>
      <c r="C48" s="36" t="s">
        <v>207</v>
      </c>
      <c r="D48" s="36"/>
      <c r="E48" s="36"/>
      <c r="F48" s="36"/>
      <c r="G48" s="36"/>
      <c r="H48" s="36"/>
      <c r="I48" s="36"/>
      <c r="J48" s="36"/>
      <c r="K48" s="36"/>
      <c r="L48" s="36"/>
      <c r="M48" s="36"/>
      <c r="N48" s="36"/>
      <c r="O48" s="36"/>
    </row>
    <row r="49" spans="1:15" ht="12">
      <c r="A49" s="15"/>
      <c r="B49" s="15"/>
      <c r="C49" s="36" t="s">
        <v>173</v>
      </c>
      <c r="D49" s="36"/>
      <c r="E49" s="36"/>
      <c r="F49" s="36"/>
      <c r="G49" s="36"/>
      <c r="H49" s="36"/>
      <c r="I49" s="36"/>
      <c r="J49" s="36"/>
      <c r="K49" s="36"/>
      <c r="L49" s="36"/>
      <c r="M49" s="36"/>
      <c r="N49" s="36"/>
      <c r="O49" s="36"/>
    </row>
    <row r="50" spans="3:15" ht="8.25" customHeight="1">
      <c r="C50" s="36"/>
      <c r="D50" s="36"/>
      <c r="E50" s="36"/>
      <c r="F50" s="36"/>
      <c r="G50" s="36"/>
      <c r="H50" s="36"/>
      <c r="I50" s="36"/>
      <c r="J50" s="36"/>
      <c r="K50" s="36"/>
      <c r="L50" s="36"/>
      <c r="M50" s="36"/>
      <c r="N50" s="36"/>
      <c r="O50" s="36"/>
    </row>
    <row r="51" spans="1:15" ht="12">
      <c r="A51" s="14" t="s">
        <v>149</v>
      </c>
      <c r="C51" s="37" t="s">
        <v>140</v>
      </c>
      <c r="D51" s="36"/>
      <c r="E51" s="36"/>
      <c r="F51" s="36"/>
      <c r="G51" s="36"/>
      <c r="H51" s="36"/>
      <c r="I51" s="36"/>
      <c r="J51" s="36"/>
      <c r="K51" s="36"/>
      <c r="L51" s="36"/>
      <c r="M51" s="36"/>
      <c r="N51" s="36"/>
      <c r="O51" s="36"/>
    </row>
    <row r="52" spans="3:15" ht="12">
      <c r="C52" s="36" t="s">
        <v>226</v>
      </c>
      <c r="D52" s="36"/>
      <c r="E52" s="36"/>
      <c r="F52" s="36"/>
      <c r="G52" s="36"/>
      <c r="H52" s="36"/>
      <c r="I52" s="36"/>
      <c r="J52" s="36"/>
      <c r="K52" s="36"/>
      <c r="L52" s="36"/>
      <c r="M52" s="36"/>
      <c r="N52" s="36"/>
      <c r="O52" s="36"/>
    </row>
    <row r="53" spans="3:15" ht="12">
      <c r="C53" s="36" t="s">
        <v>249</v>
      </c>
      <c r="D53" s="36"/>
      <c r="E53" s="36"/>
      <c r="F53" s="36"/>
      <c r="G53" s="36"/>
      <c r="H53" s="36"/>
      <c r="I53" s="36"/>
      <c r="J53" s="36"/>
      <c r="K53" s="36"/>
      <c r="L53" s="36"/>
      <c r="M53" s="36"/>
      <c r="N53" s="36"/>
      <c r="O53" s="36"/>
    </row>
    <row r="54" ht="8.25" customHeight="1"/>
    <row r="55" spans="1:3" ht="12">
      <c r="A55" s="14" t="s">
        <v>139</v>
      </c>
      <c r="C55" s="16" t="s">
        <v>74</v>
      </c>
    </row>
    <row r="56" ht="12">
      <c r="C56" s="14" t="s">
        <v>91</v>
      </c>
    </row>
    <row r="57" ht="8.25" customHeight="1"/>
    <row r="58" spans="1:3" ht="12">
      <c r="A58" s="14" t="s">
        <v>142</v>
      </c>
      <c r="C58" s="16" t="s">
        <v>76</v>
      </c>
    </row>
    <row r="59" ht="12">
      <c r="C59" s="14" t="s">
        <v>243</v>
      </c>
    </row>
    <row r="60" ht="8.25" customHeight="1"/>
    <row r="61" spans="1:3" ht="12">
      <c r="A61" s="14" t="s">
        <v>156</v>
      </c>
      <c r="C61" s="16" t="s">
        <v>157</v>
      </c>
    </row>
    <row r="62" ht="13.5" customHeight="1">
      <c r="C62" s="14" t="s">
        <v>264</v>
      </c>
    </row>
    <row r="63" ht="13.5" customHeight="1">
      <c r="C63" s="14" t="s">
        <v>248</v>
      </c>
    </row>
    <row r="64" ht="6" customHeight="1"/>
    <row r="65" ht="8.25" customHeight="1"/>
    <row r="66" ht="12">
      <c r="A66" s="16" t="s">
        <v>77</v>
      </c>
    </row>
    <row r="67" ht="12">
      <c r="A67" s="16"/>
    </row>
    <row r="68" ht="12">
      <c r="A68" s="16"/>
    </row>
    <row r="69" ht="12">
      <c r="A69" s="16"/>
    </row>
    <row r="70" ht="12">
      <c r="A70" s="16" t="s">
        <v>78</v>
      </c>
    </row>
    <row r="71" ht="12">
      <c r="A71" s="16" t="s">
        <v>79</v>
      </c>
    </row>
    <row r="72" ht="8.25" customHeight="1">
      <c r="A72" s="16"/>
    </row>
    <row r="73" ht="12">
      <c r="A73" s="14" t="s">
        <v>80</v>
      </c>
    </row>
    <row r="74" ht="12">
      <c r="A74" s="66" t="s">
        <v>263</v>
      </c>
    </row>
  </sheetData>
  <mergeCells count="8">
    <mergeCell ref="C40:O42"/>
    <mergeCell ref="A7:O7"/>
    <mergeCell ref="A5:O5"/>
    <mergeCell ref="A6:O6"/>
    <mergeCell ref="A1:O1"/>
    <mergeCell ref="A2:O2"/>
    <mergeCell ref="A3:O3"/>
    <mergeCell ref="A4:O4"/>
  </mergeCells>
  <printOptions horizontalCentered="1"/>
  <pageMargins left="0" right="0" top="0.41" bottom="0" header="0" footer="0"/>
  <pageSetup fitToHeight="1" fitToWidth="1" horizontalDpi="360" verticalDpi="36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Valued Microsoft Customer</dc:creator>
  <cp:keywords/>
  <dc:description/>
  <cp:lastModifiedBy>Tina Pernites-Lao</cp:lastModifiedBy>
  <cp:lastPrinted>2004-08-27T10:04:21Z</cp:lastPrinted>
  <dcterms:created xsi:type="dcterms:W3CDTF">1999-08-09T06:44:04Z</dcterms:created>
  <dcterms:modified xsi:type="dcterms:W3CDTF">2004-08-28T03:06:16Z</dcterms:modified>
  <cp:category/>
  <cp:version/>
  <cp:contentType/>
  <cp:contentStatus/>
</cp:coreProperties>
</file>