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3"/>
  </bookViews>
  <sheets>
    <sheet name="BS" sheetId="1" r:id="rId1"/>
    <sheet name="IS" sheetId="2" r:id="rId2"/>
    <sheet name="ES" sheetId="3" r:id="rId3"/>
    <sheet name="CF" sheetId="4" r:id="rId4"/>
  </sheets>
  <externalReferences>
    <externalReference r:id="rId7"/>
  </externalReferences>
  <definedNames>
    <definedName name="_Order1" hidden="1">255</definedName>
    <definedName name="_Sort" hidden="1">'[1]notes-bs'!#REF!</definedName>
    <definedName name="_xlnm.Print_Area" localSheetId="1">'IS'!$A$1:$G$55</definedName>
    <definedName name="_xlnm.Print_Titles" localSheetId="0">'BS'!$1:$10</definedName>
    <definedName name="_xlnm.Print_Titles" localSheetId="3">'CF'!$1:$7</definedName>
    <definedName name="_xlnm.Print_Titles" localSheetId="2">'ES'!$1:$11</definedName>
  </definedNames>
  <calcPr fullCalcOnLoad="1"/>
</workbook>
</file>

<file path=xl/sharedStrings.xml><?xml version="1.0" encoding="utf-8"?>
<sst xmlns="http://schemas.openxmlformats.org/spreadsheetml/2006/main" count="190" uniqueCount="142">
  <si>
    <t>RM'000</t>
  </si>
  <si>
    <t>As At</t>
  </si>
  <si>
    <t>Property, plant and equipment</t>
  </si>
  <si>
    <t>Other investments</t>
  </si>
  <si>
    <t>(Unaudited)</t>
  </si>
  <si>
    <t>(Audited)</t>
  </si>
  <si>
    <t>Current assets</t>
  </si>
  <si>
    <t>Inventories</t>
  </si>
  <si>
    <t>Trade and other receivables</t>
  </si>
  <si>
    <t>Tax recoverable</t>
  </si>
  <si>
    <t>Cash and cash equivalents</t>
  </si>
  <si>
    <t>Current liabilities</t>
  </si>
  <si>
    <t>Trade and other payables</t>
  </si>
  <si>
    <t>Borrowings</t>
  </si>
  <si>
    <t>Taxation</t>
  </si>
  <si>
    <t>Share capital</t>
  </si>
  <si>
    <t>Reserves</t>
  </si>
  <si>
    <t>Condensed Consolidated Income Statements</t>
  </si>
  <si>
    <t>Revenue</t>
  </si>
  <si>
    <t>Cost of sales</t>
  </si>
  <si>
    <t>Operating expenses</t>
  </si>
  <si>
    <t>Interest income</t>
  </si>
  <si>
    <t>Tax expense</t>
  </si>
  <si>
    <t>Condensed Consolidated Statement of Changes in Equity</t>
  </si>
  <si>
    <t xml:space="preserve">Share </t>
  </si>
  <si>
    <t>capital</t>
  </si>
  <si>
    <t>Accumulated</t>
  </si>
  <si>
    <t>losses</t>
  </si>
  <si>
    <t>Total</t>
  </si>
  <si>
    <t>Condensed Consolidated Cash Flow Statement</t>
  </si>
  <si>
    <t>Cash flows from operating activities</t>
  </si>
  <si>
    <t>Adjustments for:</t>
  </si>
  <si>
    <t>Depreciation</t>
  </si>
  <si>
    <t>Interest expense</t>
  </si>
  <si>
    <t>Interest paid</t>
  </si>
  <si>
    <t>Interest received</t>
  </si>
  <si>
    <t>Cash flows from investing activities</t>
  </si>
  <si>
    <t>Purchase of property, plant and equipment</t>
  </si>
  <si>
    <t>Cash flows from financing activities</t>
  </si>
  <si>
    <t>Cash and bank balances</t>
  </si>
  <si>
    <t>Deposits with licensed banks</t>
  </si>
  <si>
    <t>Bank overdrafts</t>
  </si>
  <si>
    <t>Deposits pledged as security</t>
  </si>
  <si>
    <t>Condensed Consolidated Balance Sheet</t>
  </si>
  <si>
    <t>(The Condensed Consolidated Balance Sheet should be read in conjunction with the Annual</t>
  </si>
  <si>
    <t>(The Condensed Consolidated Income Statements should be read in conjunction with the Annual</t>
  </si>
  <si>
    <t>Individual Quarter</t>
  </si>
  <si>
    <t>Cumulative Quarter</t>
  </si>
  <si>
    <t xml:space="preserve">(The Condensed Consolidated Statements of Changes in Equity should be read in conjunction with </t>
  </si>
  <si>
    <t xml:space="preserve">- Basic </t>
  </si>
  <si>
    <t xml:space="preserve">- Fully diluted </t>
  </si>
  <si>
    <t>HO WAH GENTING BERHAD (272923-H)</t>
  </si>
  <si>
    <t>Dividend income</t>
  </si>
  <si>
    <t>Dividends received</t>
  </si>
  <si>
    <t>Changes in working capital:</t>
  </si>
  <si>
    <t>Intangible assets</t>
  </si>
  <si>
    <t>Notes to the cash flow statement:</t>
  </si>
  <si>
    <t>Minority interests</t>
  </si>
  <si>
    <t>Net decrease in cash and cash equivalents</t>
  </si>
  <si>
    <t>i.</t>
  </si>
  <si>
    <t>- sales of goods</t>
  </si>
  <si>
    <t>- services</t>
  </si>
  <si>
    <t>Proceeds from disposal of property, plant and equipment</t>
  </si>
  <si>
    <t>premium</t>
  </si>
  <si>
    <t>&lt; Non-distributable&gt;</t>
  </si>
  <si>
    <t xml:space="preserve">Exchange </t>
  </si>
  <si>
    <t xml:space="preserve">fluctuation </t>
  </si>
  <si>
    <t>reserve</t>
  </si>
  <si>
    <t>Deferred tax liabilities</t>
  </si>
  <si>
    <t>Income taxes paid</t>
  </si>
  <si>
    <t>Adjustment on exchange difference</t>
  </si>
  <si>
    <t>Other payable</t>
  </si>
  <si>
    <t>Lease rental payments</t>
  </si>
  <si>
    <t>Translation difference</t>
  </si>
  <si>
    <t>Cash and cash equivalents at beginning of period</t>
  </si>
  <si>
    <t>Cash and cash equivalents at end of period</t>
  </si>
  <si>
    <t>Net loss for the period</t>
  </si>
  <si>
    <t>Amortisation of casino licence</t>
  </si>
  <si>
    <t>At 1 January 2005</t>
  </si>
  <si>
    <t>31.12.05</t>
  </si>
  <si>
    <t>Deposits released / (pledged) as security</t>
  </si>
  <si>
    <t>Financial Report for the year ended 31 December 2005)</t>
  </si>
  <si>
    <t>the Annual Financial Report for the year ended 31 December 2005)</t>
  </si>
  <si>
    <t>At 1 January 2006</t>
  </si>
  <si>
    <t>Gross profit</t>
  </si>
  <si>
    <t>Net cash used in operating activities</t>
  </si>
  <si>
    <t>Attributable to:</t>
  </si>
  <si>
    <t>Shareholders of the Company</t>
  </si>
  <si>
    <t>Earnings per share attributable</t>
  </si>
  <si>
    <t>to shareholders of the Company (sen)</t>
  </si>
  <si>
    <t>Total equity</t>
  </si>
  <si>
    <t>Sub-total</t>
  </si>
  <si>
    <t>Minority</t>
  </si>
  <si>
    <t>interests</t>
  </si>
  <si>
    <t>Attributable to shareholders of the Company</t>
  </si>
  <si>
    <t>ASSETS</t>
  </si>
  <si>
    <t>Non-current assets</t>
  </si>
  <si>
    <t>TOTAL ASSETS</t>
  </si>
  <si>
    <t>EQUITY AND LIABILITIES</t>
  </si>
  <si>
    <t>Equity attributable to equity holders of the parent</t>
  </si>
  <si>
    <t>Total liabilities</t>
  </si>
  <si>
    <t>TOTAL EQUITY AND LIABILITIES</t>
  </si>
  <si>
    <t>Minority interest</t>
  </si>
  <si>
    <t>As At 30 June 2006</t>
  </si>
  <si>
    <t>30.06.06</t>
  </si>
  <si>
    <t>30 June</t>
  </si>
  <si>
    <t>Current 6 months ended 30.06.06</t>
  </si>
  <si>
    <t>At 30 June 2006</t>
  </si>
  <si>
    <t>Preceding 6 months ended 30.06.05</t>
  </si>
  <si>
    <t>At 30 June 2005</t>
  </si>
  <si>
    <t>Issue of shares :</t>
  </si>
  <si>
    <t>Conversion of loan stocks</t>
  </si>
  <si>
    <t>30.06.05</t>
  </si>
  <si>
    <t>Acquisition of subsidiary, net of cash acquired</t>
  </si>
  <si>
    <t>Loss/(Gain) on disposal of property, plant and equipment</t>
  </si>
  <si>
    <t>Property, plant and equipment written off</t>
  </si>
  <si>
    <t>ii.</t>
  </si>
  <si>
    <t>Goodwill on acquisition</t>
  </si>
  <si>
    <t>Total purchase consideration</t>
  </si>
  <si>
    <t>Non-cash payment</t>
  </si>
  <si>
    <t>iii.</t>
  </si>
  <si>
    <t>During the second quarter of 2006, a subsidiary of the Company acquired HWG Travel (MM2H) Sdn Bhd. The fair values of assets and liabilities assumed were as follows:</t>
  </si>
  <si>
    <t>Net assets</t>
  </si>
  <si>
    <t>Operating profit/(loss)</t>
  </si>
  <si>
    <t>Loss before taxation</t>
  </si>
  <si>
    <t>Loss for the period</t>
  </si>
  <si>
    <t>Operating profit before working capital changes</t>
  </si>
  <si>
    <t>Cash generated from/(used in) operations</t>
  </si>
  <si>
    <t>Net cash generated from/(used in) investing activities</t>
  </si>
  <si>
    <t>(Repayment of)/Proceeds from borrowings</t>
  </si>
  <si>
    <t>During the second quarter of 2006, the Company acquired Commerce Venture Manufacturing Sdn Bhd. The fair value of assets and liabilities assumed were as follows:</t>
  </si>
  <si>
    <t>For the second financial quarter ended 30 June 2006</t>
  </si>
  <si>
    <t>Non-current and deferred  liabilities</t>
  </si>
  <si>
    <t>Increase in trade and other receivables</t>
  </si>
  <si>
    <t>Decrease/(Increase) in inventories</t>
  </si>
  <si>
    <t>Increase/(Decrease) in trade and other payables</t>
  </si>
  <si>
    <t>Net cash (used in)/generated from financing activities</t>
  </si>
  <si>
    <t>Cash and cash equivalents comprise:</t>
  </si>
  <si>
    <t>Analysis of acquisition of a subsidiary</t>
  </si>
  <si>
    <t>Net assets acquired</t>
  </si>
  <si>
    <t>Cash and cash equivalents of acquired subsidiary</t>
  </si>
  <si>
    <t>Acquisition of subsidiaries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</si>
</sst>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%;[Red]\(0.0%\)"/>
    <numFmt numFmtId="168" formatCode="0.00%;[Red]\(0.00%\)"/>
    <numFmt numFmtId="169" formatCode="#,##0.0"/>
    <numFmt numFmtId="170" formatCode="_(* #,##0.000000000000000_);_(* \(#,##0.000000000000000\);_(* &quot;-&quot;???????????????_);_(@_)"/>
    <numFmt numFmtId="171" formatCode="#,##0.0_);[Red]\(#,##0.0\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(* #,##0.0_);_(* \(#,##0.0\);_(* &quot;-&quot;?_);_(@_)"/>
    <numFmt numFmtId="179" formatCode="#,##0.000"/>
    <numFmt numFmtId="180" formatCode="#,##0.0000"/>
    <numFmt numFmtId="181" formatCode="#,##0.00000"/>
    <numFmt numFmtId="182" formatCode="_(* #,##0.0000_);_(* \(#,##0.0000\);_(* &quot;-&quot;??_);_(@_)"/>
    <numFmt numFmtId="183" formatCode="_(* #,##0.00000_);_(* \(#,##0.00000\);_(* &quot;-&quot;??_);_(@_)"/>
    <numFmt numFmtId="184" formatCode="_(* #,##0.000_);_(* \(#,##0.000\);_(* &quot;-&quot;???_);_(@_)"/>
    <numFmt numFmtId="185" formatCode="0_);[Red]\(0\)"/>
    <numFmt numFmtId="186" formatCode="#,##0;[Red]\(#,##0\);_(* &quot;-&quot;_);"/>
    <numFmt numFmtId="187" formatCode="#,##0;[Red]\(#,##0\)"/>
    <numFmt numFmtId="188" formatCode="dd\-mmm\-yy"/>
    <numFmt numFmtId="189" formatCode="_(* #,##0.00000_);_(* \(#,##0.00000\);_(* &quot;-&quot;?????_);_(@_)"/>
    <numFmt numFmtId="190" formatCode="_(* #,##0.0000_);_(* \(#,##0.0000\);_(* &quot;-&quot;????_);_(@_)"/>
    <numFmt numFmtId="191" formatCode="0.0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  <numFmt numFmtId="195" formatCode="_(* #,##0.000000000_);_(* \(#,##0.000000000\);_(* &quot;-&quot;??_);_(@_)"/>
    <numFmt numFmtId="196" formatCode="0.000%"/>
    <numFmt numFmtId="197" formatCode="#,##0.000_);[Red]\(#,##0.000\)"/>
    <numFmt numFmtId="198" formatCode="0%;[Red]\(0%\)"/>
    <numFmt numFmtId="199" formatCode="&quot;RM&quot;#,##0_);\(&quot;RM&quot;#,##0\)"/>
    <numFmt numFmtId="200" formatCode="&quot;RM&quot;#,##0_);[Red]\(&quot;RM&quot;#,##0\)"/>
    <numFmt numFmtId="201" formatCode="&quot;RM&quot;#,##0.00_);\(&quot;RM&quot;#,##0.00\)"/>
    <numFmt numFmtId="202" formatCode="&quot;RM&quot;#,##0.00_);[Red]\(&quot;RM&quot;#,##0.00\)"/>
    <numFmt numFmtId="203" formatCode="_(&quot;RM&quot;* #,##0_);_(&quot;RM&quot;* \(#,##0\);_(&quot;RM&quot;* &quot;-&quot;_);_(@_)"/>
    <numFmt numFmtId="204" formatCode="_(&quot;RM&quot;* #,##0.00_);_(&quot;RM&quot;* \(#,##0.00\);_(&quot;RM&quot;* &quot;-&quot;??_);_(@_)"/>
    <numFmt numFmtId="205" formatCode="_(* #,##0.0000000000_);_(* \(#,##0.0000000000\);_(* &quot;-&quot;??_);_(@_)"/>
    <numFmt numFmtId="206" formatCode="#,##0.0000_);[Red]\(#,##0.0000\)"/>
    <numFmt numFmtId="207" formatCode="#,##0.0_);\(#,##0.0\)"/>
    <numFmt numFmtId="208" formatCode="#,##0.000_);\(#,##0.000\)"/>
    <numFmt numFmtId="209" formatCode="dd/mm/yy"/>
    <numFmt numFmtId="210" formatCode="0.0000%"/>
    <numFmt numFmtId="211" formatCode="0.00000%"/>
    <numFmt numFmtId="212" formatCode="0.000000%"/>
    <numFmt numFmtId="213" formatCode="#,##0.00000_);[Red]\(#,##0.00000\)"/>
    <numFmt numFmtId="214" formatCode="_(* #,##0.00000000000_);_(* \(#,##0.00000000000\);_(* &quot;-&quot;??_);_(@_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_ * #,##0.00_ ;_ * \-#,##0.00_ ;_ * &quot;-&quot;??_ ;_ @_ "/>
    <numFmt numFmtId="220" formatCode="&quot;W&quot;#,##0.00;\-&quot;W&quot;#,##0.00"/>
    <numFmt numFmtId="221" formatCode="mmmm\-yy"/>
    <numFmt numFmtId="222" formatCode="0;[Red]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5" fillId="2" borderId="0" applyNumberFormat="0" applyBorder="0" applyAlignment="0" applyProtection="0"/>
    <xf numFmtId="0" fontId="4" fillId="0" borderId="0" applyNumberFormat="0" applyFill="0" applyBorder="0" applyAlignment="0" applyProtection="0"/>
    <xf numFmtId="10" fontId="5" fillId="3" borderId="1" applyNumberFormat="0" applyBorder="0" applyAlignment="0" applyProtection="0"/>
    <xf numFmtId="22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0" xfId="15" applyNumberFormat="1" applyAlignment="1">
      <alignment horizontal="center"/>
    </xf>
    <xf numFmtId="165" fontId="0" fillId="0" borderId="0" xfId="15" applyNumberFormat="1" applyAlignment="1" quotePrefix="1">
      <alignment horizontal="center"/>
    </xf>
    <xf numFmtId="0" fontId="1" fillId="0" borderId="0" xfId="15" applyNumberFormat="1" applyFont="1" applyAlignment="1">
      <alignment horizontal="center"/>
    </xf>
    <xf numFmtId="0" fontId="0" fillId="0" borderId="0" xfId="15" applyNumberFormat="1" applyAlignment="1">
      <alignment horizontal="center"/>
    </xf>
    <xf numFmtId="165" fontId="1" fillId="0" borderId="0" xfId="15" applyNumberFormat="1" applyFont="1" applyAlignment="1" quotePrefix="1">
      <alignment horizontal="center"/>
    </xf>
    <xf numFmtId="165" fontId="0" fillId="0" borderId="0" xfId="15" applyNumberForma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0" xfId="15" applyNumberFormat="1" applyFont="1" applyBorder="1" applyAlignment="1">
      <alignment horizontal="center"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43" fontId="0" fillId="0" borderId="0" xfId="15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24" applyFont="1">
      <alignment/>
      <protection/>
    </xf>
    <xf numFmtId="0" fontId="0" fillId="0" borderId="0" xfId="24" applyFont="1">
      <alignment/>
      <protection/>
    </xf>
    <xf numFmtId="0" fontId="0" fillId="0" borderId="0" xfId="24">
      <alignment/>
      <protection/>
    </xf>
    <xf numFmtId="0" fontId="0" fillId="0" borderId="0" xfId="24" applyFont="1" applyAlignment="1">
      <alignment horizontal="right"/>
      <protection/>
    </xf>
    <xf numFmtId="0" fontId="1" fillId="0" borderId="0" xfId="24" applyFont="1" applyAlignment="1">
      <alignment horizontal="right"/>
      <protection/>
    </xf>
    <xf numFmtId="0" fontId="1" fillId="0" borderId="0" xfId="24" applyFont="1">
      <alignment/>
      <protection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0" xfId="15" applyNumberFormat="1" applyBorder="1" applyAlignment="1">
      <alignment wrapText="1"/>
    </xf>
    <xf numFmtId="0" fontId="0" fillId="0" borderId="0" xfId="0" applyAlignment="1">
      <alignment wrapText="1"/>
    </xf>
    <xf numFmtId="165" fontId="0" fillId="0" borderId="1" xfId="15" applyNumberFormat="1" applyBorder="1" applyAlignment="1">
      <alignment/>
    </xf>
    <xf numFmtId="165" fontId="1" fillId="0" borderId="0" xfId="15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165" fontId="0" fillId="0" borderId="0" xfId="15" applyNumberFormat="1" applyAlignment="1">
      <alignment wrapText="1"/>
    </xf>
    <xf numFmtId="165" fontId="0" fillId="0" borderId="2" xfId="15" applyNumberFormat="1" applyBorder="1" applyAlignment="1">
      <alignment wrapText="1"/>
    </xf>
    <xf numFmtId="0" fontId="0" fillId="0" borderId="0" xfId="0" applyAlignment="1">
      <alignment/>
    </xf>
    <xf numFmtId="165" fontId="0" fillId="0" borderId="0" xfId="15" applyNumberFormat="1" applyFont="1" applyAlignment="1">
      <alignment wrapText="1"/>
    </xf>
    <xf numFmtId="0" fontId="1" fillId="0" borderId="0" xfId="0" applyFont="1" applyFill="1" applyAlignment="1">
      <alignment/>
    </xf>
    <xf numFmtId="165" fontId="1" fillId="0" borderId="0" xfId="15" applyNumberFormat="1" applyFont="1" applyAlignment="1" quotePrefix="1">
      <alignment horizontal="center"/>
    </xf>
    <xf numFmtId="165" fontId="1" fillId="0" borderId="0" xfId="15" applyNumberFormat="1" applyFont="1" applyAlignment="1">
      <alignment horizontal="center"/>
    </xf>
    <xf numFmtId="0" fontId="0" fillId="0" borderId="0" xfId="0" applyAlignment="1">
      <alignment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Normal_Con-09-02" xfId="24"/>
    <cellStyle name="Percent" xfId="25"/>
    <cellStyle name="Percent [2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85725</xdr:rowOff>
    </xdr:from>
    <xdr:to>
      <xdr:col>2</xdr:col>
      <xdr:colOff>0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2333625" y="7334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4</xdr:row>
      <xdr:rowOff>85725</xdr:rowOff>
    </xdr:from>
    <xdr:to>
      <xdr:col>5</xdr:col>
      <xdr:colOff>781050</xdr:colOff>
      <xdr:row>4</xdr:row>
      <xdr:rowOff>85725</xdr:rowOff>
    </xdr:to>
    <xdr:sp>
      <xdr:nvSpPr>
        <xdr:cNvPr id="2" name="Line 2"/>
        <xdr:cNvSpPr>
          <a:spLocks/>
        </xdr:cNvSpPr>
      </xdr:nvSpPr>
      <xdr:spPr>
        <a:xfrm>
          <a:off x="5686425" y="733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MPANY\MAVIS\BHD\BHDSEP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wgwc"/>
      <sheetName val="falist"/>
      <sheetName val="fixedassets"/>
      <sheetName val="asset set-off"/>
      <sheetName val="jv-sept"/>
      <sheetName val="recon"/>
      <sheetName val="Co-level adj "/>
      <sheetName val="bs"/>
      <sheetName val="p&amp;l"/>
      <sheetName val="notes-bs"/>
      <sheetName val="appendix 1"/>
      <sheetName val="creditors"/>
      <sheetName val="notes-p&amp;l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21">
      <selection activeCell="A40" sqref="A40"/>
    </sheetView>
  </sheetViews>
  <sheetFormatPr defaultColWidth="9.140625" defaultRowHeight="12.75"/>
  <cols>
    <col min="1" max="1" width="28.28125" style="0" bestFit="1" customWidth="1"/>
    <col min="4" max="4" width="12.57421875" style="2" bestFit="1" customWidth="1"/>
    <col min="5" max="5" width="5.7109375" style="2" customWidth="1"/>
    <col min="6" max="6" width="11.421875" style="2" bestFit="1" customWidth="1"/>
  </cols>
  <sheetData>
    <row r="1" ht="12.75">
      <c r="A1" s="1" t="s">
        <v>51</v>
      </c>
    </row>
    <row r="2" ht="12.75">
      <c r="A2" s="1" t="s">
        <v>43</v>
      </c>
    </row>
    <row r="3" ht="12.75">
      <c r="A3" s="1" t="s">
        <v>103</v>
      </c>
    </row>
    <row r="4" spans="1:6" ht="12.75">
      <c r="A4" s="1"/>
      <c r="D4" s="5" t="s">
        <v>4</v>
      </c>
      <c r="E4" s="15"/>
      <c r="F4" s="3" t="s">
        <v>5</v>
      </c>
    </row>
    <row r="5" spans="4:6" ht="12.75">
      <c r="D5" s="3" t="s">
        <v>1</v>
      </c>
      <c r="E5" s="16"/>
      <c r="F5" s="3" t="s">
        <v>1</v>
      </c>
    </row>
    <row r="6" spans="4:6" ht="12.75">
      <c r="D6" s="3" t="s">
        <v>104</v>
      </c>
      <c r="E6" s="16"/>
      <c r="F6" s="3" t="s">
        <v>79</v>
      </c>
    </row>
    <row r="7" spans="4:6" ht="12.75">
      <c r="D7" s="3" t="s">
        <v>0</v>
      </c>
      <c r="E7" s="16"/>
      <c r="F7" s="3" t="s">
        <v>0</v>
      </c>
    </row>
    <row r="8" spans="4:6" ht="12.75">
      <c r="D8" s="3"/>
      <c r="E8" s="16"/>
      <c r="F8" s="3"/>
    </row>
    <row r="9" spans="1:6" ht="12.75">
      <c r="A9" s="1"/>
      <c r="D9" s="3"/>
      <c r="E9" s="16"/>
      <c r="F9" s="3"/>
    </row>
    <row r="10" spans="1:5" ht="12.75">
      <c r="A10" s="1"/>
      <c r="E10" s="14"/>
    </row>
    <row r="11" spans="1:5" ht="12.75">
      <c r="A11" s="1" t="s">
        <v>95</v>
      </c>
      <c r="E11" s="14"/>
    </row>
    <row r="12" spans="1:5" ht="12.75">
      <c r="A12" s="1" t="s">
        <v>96</v>
      </c>
      <c r="E12" s="14"/>
    </row>
    <row r="13" spans="1:6" ht="12.75">
      <c r="A13" t="s">
        <v>2</v>
      </c>
      <c r="D13" s="2">
        <v>160695</v>
      </c>
      <c r="E13" s="14"/>
      <c r="F13" s="2">
        <v>162563</v>
      </c>
    </row>
    <row r="14" spans="1:6" ht="12.75">
      <c r="A14" t="s">
        <v>3</v>
      </c>
      <c r="D14" s="2">
        <v>209</v>
      </c>
      <c r="E14" s="14"/>
      <c r="F14" s="2">
        <v>209</v>
      </c>
    </row>
    <row r="15" spans="1:6" ht="12.75">
      <c r="A15" t="s">
        <v>55</v>
      </c>
      <c r="D15" s="2">
        <v>1810</v>
      </c>
      <c r="E15" s="14"/>
      <c r="F15" s="2">
        <v>1630</v>
      </c>
    </row>
    <row r="16" spans="4:6" ht="12.75">
      <c r="D16" s="6"/>
      <c r="E16" s="14"/>
      <c r="F16" s="6"/>
    </row>
    <row r="17" spans="4:6" ht="12.75">
      <c r="D17" s="7">
        <f>SUM(D13:D15)</f>
        <v>162714</v>
      </c>
      <c r="E17" s="14"/>
      <c r="F17" s="7">
        <f>SUM(F13:F15)</f>
        <v>164402</v>
      </c>
    </row>
    <row r="18" ht="12.75">
      <c r="E18" s="14"/>
    </row>
    <row r="19" spans="1:5" ht="12.75">
      <c r="A19" s="1" t="s">
        <v>6</v>
      </c>
      <c r="E19" s="14"/>
    </row>
    <row r="20" spans="1:6" ht="12.75">
      <c r="A20" t="s">
        <v>7</v>
      </c>
      <c r="D20" s="4">
        <v>43166</v>
      </c>
      <c r="E20" s="14"/>
      <c r="F20" s="4">
        <v>43599</v>
      </c>
    </row>
    <row r="21" spans="1:6" ht="12.75">
      <c r="A21" t="s">
        <v>8</v>
      </c>
      <c r="D21" s="4">
        <v>27960</v>
      </c>
      <c r="E21" s="14"/>
      <c r="F21" s="4">
        <v>19282</v>
      </c>
    </row>
    <row r="22" spans="1:6" ht="12.75">
      <c r="A22" t="s">
        <v>9</v>
      </c>
      <c r="D22" s="2">
        <v>569</v>
      </c>
      <c r="E22" s="14"/>
      <c r="F22" s="2">
        <v>1561</v>
      </c>
    </row>
    <row r="23" spans="1:6" ht="12.75">
      <c r="A23" t="s">
        <v>10</v>
      </c>
      <c r="D23" s="2">
        <v>9143</v>
      </c>
      <c r="E23" s="14"/>
      <c r="F23" s="2">
        <v>25968</v>
      </c>
    </row>
    <row r="24" ht="12.75">
      <c r="E24" s="14"/>
    </row>
    <row r="25" spans="4:6" ht="12.75">
      <c r="D25" s="7">
        <f>SUM(D20:D24)</f>
        <v>80838</v>
      </c>
      <c r="E25" s="14"/>
      <c r="F25" s="7">
        <f>SUM(F20:F24)</f>
        <v>90410</v>
      </c>
    </row>
    <row r="26" ht="12.75">
      <c r="E26" s="14"/>
    </row>
    <row r="27" ht="12.75">
      <c r="E27" s="14"/>
    </row>
    <row r="28" spans="1:6" ht="13.5" thickBot="1">
      <c r="A28" s="1" t="s">
        <v>97</v>
      </c>
      <c r="D28" s="8">
        <f>D17+D25</f>
        <v>243552</v>
      </c>
      <c r="E28" s="14"/>
      <c r="F28" s="8">
        <f>F17+F25</f>
        <v>254812</v>
      </c>
    </row>
    <row r="29" spans="1:6" ht="13.5" thickTop="1">
      <c r="A29" s="1"/>
      <c r="D29" s="14"/>
      <c r="E29" s="14"/>
      <c r="F29" s="14"/>
    </row>
    <row r="30" spans="1:5" ht="12.75">
      <c r="A30" s="1" t="s">
        <v>98</v>
      </c>
      <c r="E30" s="14"/>
    </row>
    <row r="31" spans="1:5" ht="12.75">
      <c r="A31" s="1" t="s">
        <v>99</v>
      </c>
      <c r="E31" s="14"/>
    </row>
    <row r="32" spans="1:6" ht="12.75">
      <c r="A32" t="s">
        <v>15</v>
      </c>
      <c r="D32" s="2">
        <v>275778</v>
      </c>
      <c r="E32" s="14"/>
      <c r="F32" s="2">
        <v>275778</v>
      </c>
    </row>
    <row r="33" spans="1:6" ht="12.75">
      <c r="A33" t="s">
        <v>16</v>
      </c>
      <c r="D33" s="2">
        <f>SUM('ES'!C22:E22)</f>
        <v>-201592</v>
      </c>
      <c r="E33" s="14"/>
      <c r="F33" s="2">
        <v>-193612</v>
      </c>
    </row>
    <row r="34" spans="4:6" ht="12.75">
      <c r="D34" s="6"/>
      <c r="E34" s="14"/>
      <c r="F34" s="6"/>
    </row>
    <row r="35" spans="4:6" ht="12.75">
      <c r="D35" s="2">
        <f>SUM(D32:D34)</f>
        <v>74186</v>
      </c>
      <c r="E35" s="14"/>
      <c r="F35" s="2">
        <f>SUM(F32:F34)</f>
        <v>82166</v>
      </c>
    </row>
    <row r="36" spans="1:6" ht="12.75">
      <c r="A36" t="s">
        <v>57</v>
      </c>
      <c r="D36" s="2">
        <v>600</v>
      </c>
      <c r="E36" s="14"/>
      <c r="F36" s="2">
        <v>0</v>
      </c>
    </row>
    <row r="37" spans="1:6" ht="12.75">
      <c r="A37" s="1" t="s">
        <v>90</v>
      </c>
      <c r="D37" s="7">
        <f>SUM(D35:D36)</f>
        <v>74786</v>
      </c>
      <c r="E37" s="14"/>
      <c r="F37" s="7">
        <f>SUM(F35:F36)</f>
        <v>82166</v>
      </c>
    </row>
    <row r="38" ht="12.75">
      <c r="E38" s="14"/>
    </row>
    <row r="39" spans="1:6" ht="12.75">
      <c r="A39" s="1" t="s">
        <v>132</v>
      </c>
      <c r="D39" s="17"/>
      <c r="E39" s="14"/>
      <c r="F39" s="17"/>
    </row>
    <row r="40" spans="1:6" ht="12.75">
      <c r="A40" t="s">
        <v>13</v>
      </c>
      <c r="D40" s="18">
        <v>9794</v>
      </c>
      <c r="E40" s="14"/>
      <c r="F40" s="18">
        <v>12173</v>
      </c>
    </row>
    <row r="41" spans="1:6" ht="12.75">
      <c r="A41" t="s">
        <v>68</v>
      </c>
      <c r="D41" s="18">
        <v>1080</v>
      </c>
      <c r="E41" s="14"/>
      <c r="F41" s="18">
        <v>1503</v>
      </c>
    </row>
    <row r="42" spans="1:6" ht="12.75">
      <c r="A42" t="s">
        <v>71</v>
      </c>
      <c r="D42" s="18">
        <v>19140</v>
      </c>
      <c r="E42" s="14"/>
      <c r="F42" s="18">
        <v>19876</v>
      </c>
    </row>
    <row r="43" spans="4:6" ht="12.75">
      <c r="D43" s="35">
        <f>SUM(D40:D42)</f>
        <v>30014</v>
      </c>
      <c r="E43" s="14"/>
      <c r="F43" s="35">
        <f>SUM(F40:F42)</f>
        <v>33552</v>
      </c>
    </row>
    <row r="44" spans="4:6" ht="12.75">
      <c r="D44" s="18"/>
      <c r="E44" s="14"/>
      <c r="F44" s="18"/>
    </row>
    <row r="45" spans="1:6" ht="12.75">
      <c r="A45" s="1" t="s">
        <v>11</v>
      </c>
      <c r="D45" s="18"/>
      <c r="E45" s="14"/>
      <c r="F45" s="18"/>
    </row>
    <row r="46" spans="1:6" ht="12.75">
      <c r="A46" t="s">
        <v>12</v>
      </c>
      <c r="D46" s="18">
        <v>67331</v>
      </c>
      <c r="E46" s="14"/>
      <c r="F46" s="18">
        <v>54238</v>
      </c>
    </row>
    <row r="47" spans="1:6" ht="12.75">
      <c r="A47" t="s">
        <v>13</v>
      </c>
      <c r="D47" s="18">
        <v>70431</v>
      </c>
      <c r="E47" s="14"/>
      <c r="F47" s="18">
        <v>84603</v>
      </c>
    </row>
    <row r="48" spans="1:6" ht="12.75">
      <c r="A48" t="s">
        <v>14</v>
      </c>
      <c r="D48" s="18">
        <v>990</v>
      </c>
      <c r="E48" s="14"/>
      <c r="F48" s="18">
        <v>253</v>
      </c>
    </row>
    <row r="49" spans="4:6" ht="12.75">
      <c r="D49" s="35">
        <f>SUM(D46:D48)</f>
        <v>138752</v>
      </c>
      <c r="E49" s="14"/>
      <c r="F49" s="35">
        <f>SUM(F46:F48)</f>
        <v>139094</v>
      </c>
    </row>
    <row r="50" spans="4:6" ht="12.75">
      <c r="D50" s="18"/>
      <c r="E50" s="14"/>
      <c r="F50" s="18"/>
    </row>
    <row r="51" spans="1:6" ht="12.75">
      <c r="A51" s="1" t="s">
        <v>100</v>
      </c>
      <c r="D51" s="35">
        <f>D43+D49</f>
        <v>168766</v>
      </c>
      <c r="E51" s="14"/>
      <c r="F51" s="35">
        <f>F43+F49</f>
        <v>172646</v>
      </c>
    </row>
    <row r="52" ht="12.75">
      <c r="E52" s="14"/>
    </row>
    <row r="53" spans="1:6" ht="13.5" thickBot="1">
      <c r="A53" s="1" t="s">
        <v>101</v>
      </c>
      <c r="D53" s="8">
        <f>D37+D51</f>
        <v>243552</v>
      </c>
      <c r="E53" s="14"/>
      <c r="F53" s="8">
        <f>F37+F51</f>
        <v>254812</v>
      </c>
    </row>
    <row r="54" spans="4:6" ht="13.5" thickTop="1">
      <c r="D54" s="2">
        <f>+D28-D53</f>
        <v>0</v>
      </c>
      <c r="E54" s="14"/>
      <c r="F54" s="2">
        <f>+F28-F53</f>
        <v>0</v>
      </c>
    </row>
    <row r="55" ht="12.75">
      <c r="E55" s="14"/>
    </row>
    <row r="56" ht="12.75">
      <c r="E56" s="14"/>
    </row>
    <row r="57" spans="1:5" ht="12.75">
      <c r="A57" t="s">
        <v>44</v>
      </c>
      <c r="E57" s="14"/>
    </row>
    <row r="58" spans="1:5" ht="12.75">
      <c r="A58" t="s">
        <v>81</v>
      </c>
      <c r="E58" s="14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workbookViewId="0" topLeftCell="A1">
      <selection activeCell="A4" sqref="A4"/>
    </sheetView>
  </sheetViews>
  <sheetFormatPr defaultColWidth="9.140625" defaultRowHeight="12.75"/>
  <cols>
    <col min="1" max="1" width="26.8515625" style="0" bestFit="1" customWidth="1"/>
    <col min="3" max="4" width="9.28125" style="2" bestFit="1" customWidth="1"/>
    <col min="5" max="5" width="9.140625" style="2" customWidth="1"/>
    <col min="6" max="6" width="11.28125" style="2" bestFit="1" customWidth="1"/>
    <col min="7" max="7" width="9.28125" style="2" bestFit="1" customWidth="1"/>
  </cols>
  <sheetData>
    <row r="1" ht="12.75">
      <c r="A1" s="1" t="s">
        <v>51</v>
      </c>
    </row>
    <row r="2" ht="12.75">
      <c r="A2" s="1" t="s">
        <v>17</v>
      </c>
    </row>
    <row r="3" ht="12.75">
      <c r="A3" s="1" t="s">
        <v>131</v>
      </c>
    </row>
    <row r="4" ht="12.75">
      <c r="A4" s="1"/>
    </row>
    <row r="5" spans="3:7" ht="12.75">
      <c r="C5" s="45" t="s">
        <v>46</v>
      </c>
      <c r="D5" s="45"/>
      <c r="E5" s="9"/>
      <c r="F5" s="45" t="s">
        <v>47</v>
      </c>
      <c r="G5" s="45"/>
    </row>
    <row r="6" spans="3:7" ht="12.75">
      <c r="C6" s="44" t="s">
        <v>105</v>
      </c>
      <c r="D6" s="44"/>
      <c r="E6" s="10"/>
      <c r="F6" s="44" t="str">
        <f>+C6</f>
        <v>30 June</v>
      </c>
      <c r="G6" s="44"/>
    </row>
    <row r="7" spans="3:7" ht="12.75">
      <c r="C7" s="11">
        <v>2006</v>
      </c>
      <c r="D7" s="11">
        <v>2005</v>
      </c>
      <c r="E7" s="12"/>
      <c r="F7" s="11">
        <f>+C7</f>
        <v>2006</v>
      </c>
      <c r="G7" s="11">
        <f>+D7</f>
        <v>2005</v>
      </c>
    </row>
    <row r="8" spans="3:7" ht="12.75">
      <c r="C8" s="3" t="s">
        <v>0</v>
      </c>
      <c r="D8" s="3" t="s">
        <v>0</v>
      </c>
      <c r="E8" s="9"/>
      <c r="F8" s="3" t="s">
        <v>0</v>
      </c>
      <c r="G8" s="3" t="s">
        <v>0</v>
      </c>
    </row>
    <row r="10" ht="12.75">
      <c r="A10" t="s">
        <v>18</v>
      </c>
    </row>
    <row r="11" spans="1:7" ht="12.75">
      <c r="A11" s="20" t="s">
        <v>60</v>
      </c>
      <c r="C11" s="2">
        <v>52568</v>
      </c>
      <c r="D11" s="2">
        <v>35114</v>
      </c>
      <c r="F11" s="2">
        <v>77992</v>
      </c>
      <c r="G11" s="2">
        <v>61711</v>
      </c>
    </row>
    <row r="12" spans="1:7" ht="12.75">
      <c r="A12" s="20" t="s">
        <v>61</v>
      </c>
      <c r="C12" s="6">
        <v>8309</v>
      </c>
      <c r="D12" s="6">
        <v>8778</v>
      </c>
      <c r="F12" s="6">
        <v>14804</v>
      </c>
      <c r="G12" s="6">
        <v>17421</v>
      </c>
    </row>
    <row r="13" spans="1:7" ht="12.75">
      <c r="A13" s="20"/>
      <c r="C13" s="2">
        <f>SUM(C11:C12)</f>
        <v>60877</v>
      </c>
      <c r="D13" s="2">
        <f>SUM(D11:D12)</f>
        <v>43892</v>
      </c>
      <c r="F13" s="2">
        <f>SUM(F11:F12)</f>
        <v>92796</v>
      </c>
      <c r="G13" s="2">
        <f>SUM(G11:G12)</f>
        <v>79132</v>
      </c>
    </row>
    <row r="14" ht="12.75">
      <c r="A14" s="20"/>
    </row>
    <row r="15" ht="12.75">
      <c r="A15" t="s">
        <v>19</v>
      </c>
    </row>
    <row r="16" spans="1:7" ht="12.75">
      <c r="A16" s="20" t="s">
        <v>60</v>
      </c>
      <c r="C16" s="29">
        <v>-48397</v>
      </c>
      <c r="D16" s="30">
        <v>-32832</v>
      </c>
      <c r="F16" s="29">
        <v>-72141</v>
      </c>
      <c r="G16" s="30">
        <v>-56083</v>
      </c>
    </row>
    <row r="17" spans="1:7" ht="12.75">
      <c r="A17" s="20" t="s">
        <v>61</v>
      </c>
      <c r="C17" s="31">
        <v>-7008</v>
      </c>
      <c r="D17" s="32">
        <v>-10627</v>
      </c>
      <c r="F17" s="31">
        <v>-12588</v>
      </c>
      <c r="G17" s="32">
        <v>-15354</v>
      </c>
    </row>
    <row r="18" spans="3:7" ht="12.75">
      <c r="C18" s="2">
        <f>SUM(C16:C17)</f>
        <v>-55405</v>
      </c>
      <c r="D18" s="2">
        <f>SUM(D16:D17)</f>
        <v>-43459</v>
      </c>
      <c r="F18" s="2">
        <f>SUM(F16:F17)</f>
        <v>-84729</v>
      </c>
      <c r="G18" s="2">
        <f>SUM(G16:G17)</f>
        <v>-71437</v>
      </c>
    </row>
    <row r="19" spans="3:7" ht="12.75">
      <c r="C19" s="6"/>
      <c r="D19" s="6"/>
      <c r="F19" s="6"/>
      <c r="G19" s="6"/>
    </row>
    <row r="20" spans="1:7" ht="12.75">
      <c r="A20" t="s">
        <v>84</v>
      </c>
      <c r="C20" s="2">
        <f>+C13+C18</f>
        <v>5472</v>
      </c>
      <c r="D20" s="2">
        <f>+D13+D18</f>
        <v>433</v>
      </c>
      <c r="F20" s="2">
        <f>+F13+F18</f>
        <v>8067</v>
      </c>
      <c r="G20" s="2">
        <f>+G13+G18</f>
        <v>7695</v>
      </c>
    </row>
    <row r="22" spans="1:7" ht="12.75">
      <c r="A22" t="s">
        <v>20</v>
      </c>
      <c r="C22" s="2">
        <v>-5322</v>
      </c>
      <c r="D22" s="2">
        <v>-3135</v>
      </c>
      <c r="F22" s="2">
        <v>-10112</v>
      </c>
      <c r="G22" s="2">
        <v>-6963</v>
      </c>
    </row>
    <row r="23" spans="3:7" ht="12.75">
      <c r="C23" s="6"/>
      <c r="D23" s="6"/>
      <c r="F23" s="6"/>
      <c r="G23" s="6"/>
    </row>
    <row r="24" spans="1:7" ht="12.75">
      <c r="A24" t="s">
        <v>123</v>
      </c>
      <c r="C24" s="2">
        <f>SUM(C20:C22)</f>
        <v>150</v>
      </c>
      <c r="D24" s="2">
        <f>SUM(D20:D22)</f>
        <v>-2702</v>
      </c>
      <c r="F24" s="2">
        <f>SUM(F20:F22)</f>
        <v>-2045</v>
      </c>
      <c r="G24" s="2">
        <f>SUM(G20:G22)</f>
        <v>732</v>
      </c>
    </row>
    <row r="26" spans="1:7" ht="12.75">
      <c r="A26" t="s">
        <v>33</v>
      </c>
      <c r="C26" s="2">
        <v>-2211</v>
      </c>
      <c r="D26" s="2">
        <v>-2647</v>
      </c>
      <c r="F26" s="2">
        <v>-4554</v>
      </c>
      <c r="G26" s="2">
        <v>-5071</v>
      </c>
    </row>
    <row r="28" spans="1:7" ht="12.75">
      <c r="A28" t="s">
        <v>21</v>
      </c>
      <c r="C28" s="2">
        <v>59</v>
      </c>
      <c r="D28" s="2">
        <v>160</v>
      </c>
      <c r="F28" s="2">
        <v>163</v>
      </c>
      <c r="G28" s="2">
        <v>315</v>
      </c>
    </row>
    <row r="29" spans="3:7" ht="12.75">
      <c r="C29" s="6"/>
      <c r="D29" s="6"/>
      <c r="F29" s="6"/>
      <c r="G29" s="6"/>
    </row>
    <row r="30" spans="1:7" ht="12.75">
      <c r="A30" t="s">
        <v>124</v>
      </c>
      <c r="C30" s="2">
        <f>SUM(C24:C28)</f>
        <v>-2002</v>
      </c>
      <c r="D30" s="2">
        <f>SUM(D24:D28)</f>
        <v>-5189</v>
      </c>
      <c r="F30" s="2">
        <f>SUM(F24:F28)</f>
        <v>-6436</v>
      </c>
      <c r="G30" s="2">
        <f>SUM(G24:G28)</f>
        <v>-4024</v>
      </c>
    </row>
    <row r="32" spans="1:7" ht="12.75">
      <c r="A32" t="s">
        <v>22</v>
      </c>
      <c r="C32" s="2">
        <v>-1337</v>
      </c>
      <c r="D32" s="2">
        <v>-844</v>
      </c>
      <c r="F32" s="2">
        <v>-2268</v>
      </c>
      <c r="G32" s="2">
        <v>-2004</v>
      </c>
    </row>
    <row r="33" spans="3:7" ht="12.75">
      <c r="C33" s="6"/>
      <c r="D33" s="6"/>
      <c r="F33" s="6"/>
      <c r="G33" s="6"/>
    </row>
    <row r="34" spans="1:7" ht="13.5" thickBot="1">
      <c r="A34" t="s">
        <v>125</v>
      </c>
      <c r="C34" s="8">
        <f>SUM(C30:C32)</f>
        <v>-3339</v>
      </c>
      <c r="D34" s="8">
        <f>SUM(D30:D32)</f>
        <v>-6033</v>
      </c>
      <c r="F34" s="8">
        <f>SUM(F30:F32)</f>
        <v>-8704</v>
      </c>
      <c r="G34" s="8">
        <f>SUM(G30:G32)</f>
        <v>-6028</v>
      </c>
    </row>
    <row r="35" ht="13.5" thickTop="1"/>
    <row r="36" ht="12.75">
      <c r="A36" t="s">
        <v>86</v>
      </c>
    </row>
    <row r="38" spans="1:7" ht="12.75">
      <c r="A38" t="s">
        <v>87</v>
      </c>
      <c r="C38" s="2">
        <v>-3242</v>
      </c>
      <c r="D38" s="2">
        <v>-6033</v>
      </c>
      <c r="F38" s="2">
        <v>-8607</v>
      </c>
      <c r="G38" s="2">
        <v>-6028</v>
      </c>
    </row>
    <row r="39" spans="1:7" ht="12.75">
      <c r="A39" t="s">
        <v>57</v>
      </c>
      <c r="C39" s="2">
        <v>-97</v>
      </c>
      <c r="D39" s="2">
        <v>0</v>
      </c>
      <c r="F39" s="2">
        <v>-97</v>
      </c>
      <c r="G39" s="2">
        <v>0</v>
      </c>
    </row>
    <row r="41" spans="1:7" ht="13.5" thickBot="1">
      <c r="A41" t="s">
        <v>125</v>
      </c>
      <c r="C41" s="8">
        <f>SUM(C38:C40)</f>
        <v>-3339</v>
      </c>
      <c r="D41" s="8">
        <f>SUM(D38:D40)</f>
        <v>-6033</v>
      </c>
      <c r="F41" s="8">
        <f>SUM(F38:F40)</f>
        <v>-8704</v>
      </c>
      <c r="G41" s="8">
        <f>SUM(G38:G40)</f>
        <v>-6028</v>
      </c>
    </row>
    <row r="42" spans="3:7" ht="13.5" thickTop="1">
      <c r="C42" s="14"/>
      <c r="D42" s="14"/>
      <c r="F42" s="14"/>
      <c r="G42" s="14"/>
    </row>
    <row r="44" ht="12.75">
      <c r="A44" t="s">
        <v>88</v>
      </c>
    </row>
    <row r="45" ht="12.75">
      <c r="A45" t="s">
        <v>89</v>
      </c>
    </row>
    <row r="47" spans="1:7" ht="12.75">
      <c r="A47" s="20" t="s">
        <v>49</v>
      </c>
      <c r="C47" s="19">
        <v>-1.18</v>
      </c>
      <c r="D47" s="19">
        <v>-2.28</v>
      </c>
      <c r="E47" s="19"/>
      <c r="F47" s="19">
        <v>-3.12</v>
      </c>
      <c r="G47" s="19">
        <v>-2.29</v>
      </c>
    </row>
    <row r="49" spans="1:7" ht="12.75">
      <c r="A49" s="20" t="s">
        <v>50</v>
      </c>
      <c r="C49" s="19">
        <f>+C47</f>
        <v>-1.18</v>
      </c>
      <c r="D49" s="19">
        <f>D47</f>
        <v>-2.28</v>
      </c>
      <c r="E49" s="19"/>
      <c r="F49" s="19">
        <f>+F47</f>
        <v>-3.12</v>
      </c>
      <c r="G49" s="19">
        <f>G47</f>
        <v>-2.29</v>
      </c>
    </row>
    <row r="50" ht="12.75">
      <c r="F50" s="4"/>
    </row>
    <row r="53" ht="12.75">
      <c r="A53" t="s">
        <v>45</v>
      </c>
    </row>
    <row r="54" ht="12.75">
      <c r="A54" t="s">
        <v>81</v>
      </c>
    </row>
  </sheetData>
  <mergeCells count="4">
    <mergeCell ref="C6:D6"/>
    <mergeCell ref="C5:D5"/>
    <mergeCell ref="F5:G5"/>
    <mergeCell ref="F6:G6"/>
  </mergeCells>
  <printOptions/>
  <pageMargins left="0.75" right="0.75" top="1" bottom="1" header="0.5" footer="0.5"/>
  <pageSetup fitToHeight="1" fitToWidth="1"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4">
      <selection activeCell="A21" sqref="A21"/>
    </sheetView>
  </sheetViews>
  <sheetFormatPr defaultColWidth="9.140625" defaultRowHeight="12.75"/>
  <cols>
    <col min="1" max="1" width="34.8515625" style="0" bestFit="1" customWidth="1"/>
    <col min="2" max="2" width="8.7109375" style="2" customWidth="1"/>
    <col min="3" max="3" width="10.28125" style="2" customWidth="1"/>
    <col min="4" max="4" width="12.28125" style="2" bestFit="1" customWidth="1"/>
    <col min="5" max="5" width="14.140625" style="2" bestFit="1" customWidth="1"/>
    <col min="6" max="6" width="12.00390625" style="2" customWidth="1"/>
    <col min="7" max="7" width="9.7109375" style="2" customWidth="1"/>
    <col min="8" max="8" width="9.28125" style="2" bestFit="1" customWidth="1"/>
  </cols>
  <sheetData>
    <row r="1" ht="12.75">
      <c r="A1" s="1" t="s">
        <v>51</v>
      </c>
    </row>
    <row r="2" ht="12.75">
      <c r="A2" s="1" t="s">
        <v>23</v>
      </c>
    </row>
    <row r="3" ht="12.75">
      <c r="A3" s="1" t="str">
        <f>+'IS'!A3</f>
        <v>For the second financial quarter ended 30 June 2006</v>
      </c>
    </row>
    <row r="4" ht="12.75">
      <c r="A4" s="1"/>
    </row>
    <row r="5" spans="1:3" ht="12.75">
      <c r="A5" s="1"/>
      <c r="C5" s="5" t="s">
        <v>94</v>
      </c>
    </row>
    <row r="6" spans="1:4" ht="12.75">
      <c r="A6" s="1"/>
      <c r="C6" s="45" t="s">
        <v>64</v>
      </c>
      <c r="D6" s="45"/>
    </row>
    <row r="7" spans="1:4" ht="12.75">
      <c r="A7" s="1"/>
      <c r="C7" s="3"/>
      <c r="D7" s="3" t="s">
        <v>65</v>
      </c>
    </row>
    <row r="8" spans="2:7" ht="12.75">
      <c r="B8" s="3" t="s">
        <v>24</v>
      </c>
      <c r="C8" s="3" t="s">
        <v>24</v>
      </c>
      <c r="D8" s="3" t="s">
        <v>66</v>
      </c>
      <c r="E8" s="3" t="s">
        <v>26</v>
      </c>
      <c r="F8" s="3"/>
      <c r="G8" s="3" t="s">
        <v>92</v>
      </c>
    </row>
    <row r="9" spans="2:8" ht="12.75">
      <c r="B9" s="3" t="s">
        <v>25</v>
      </c>
      <c r="C9" s="3" t="s">
        <v>63</v>
      </c>
      <c r="D9" s="3" t="s">
        <v>67</v>
      </c>
      <c r="E9" s="3" t="s">
        <v>27</v>
      </c>
      <c r="F9" s="3" t="s">
        <v>91</v>
      </c>
      <c r="G9" s="3" t="s">
        <v>93</v>
      </c>
      <c r="H9" s="3" t="s">
        <v>28</v>
      </c>
    </row>
    <row r="10" spans="2:8" ht="12.75">
      <c r="B10" s="3" t="s">
        <v>0</v>
      </c>
      <c r="C10" s="3" t="s">
        <v>0</v>
      </c>
      <c r="D10" s="3" t="s">
        <v>0</v>
      </c>
      <c r="E10" s="3" t="s">
        <v>0</v>
      </c>
      <c r="F10" s="3" t="s">
        <v>0</v>
      </c>
      <c r="G10" s="3" t="s">
        <v>0</v>
      </c>
      <c r="H10" s="3" t="s">
        <v>0</v>
      </c>
    </row>
    <row r="12" ht="12.75">
      <c r="A12" s="21" t="s">
        <v>106</v>
      </c>
    </row>
    <row r="14" spans="1:8" ht="12.75">
      <c r="A14" t="s">
        <v>83</v>
      </c>
      <c r="B14" s="2">
        <v>275778</v>
      </c>
      <c r="C14" s="2">
        <v>41218</v>
      </c>
      <c r="D14" s="2">
        <v>914</v>
      </c>
      <c r="E14" s="2">
        <v>-235744</v>
      </c>
      <c r="F14" s="2">
        <f>SUM(B14:E14)</f>
        <v>82166</v>
      </c>
      <c r="G14" s="2">
        <v>0</v>
      </c>
      <c r="H14" s="2">
        <f>SUM(F14:G14)</f>
        <v>82166</v>
      </c>
    </row>
    <row r="16" spans="1:8" ht="12.75">
      <c r="A16" t="s">
        <v>76</v>
      </c>
      <c r="B16" s="2">
        <v>0</v>
      </c>
      <c r="C16" s="2">
        <v>0</v>
      </c>
      <c r="D16" s="2">
        <v>0</v>
      </c>
      <c r="E16" s="2">
        <f>'IS'!F38</f>
        <v>-8607</v>
      </c>
      <c r="F16" s="2">
        <f>SUM(B16:E16)</f>
        <v>-8607</v>
      </c>
      <c r="G16" s="2">
        <f>'IS'!F39</f>
        <v>-97</v>
      </c>
      <c r="H16" s="2">
        <f>SUM(F16:G16)</f>
        <v>-8704</v>
      </c>
    </row>
    <row r="18" spans="1:8" ht="12.75">
      <c r="A18" s="23" t="s">
        <v>73</v>
      </c>
      <c r="B18" s="2">
        <v>0</v>
      </c>
      <c r="C18" s="2">
        <v>0</v>
      </c>
      <c r="D18" s="2">
        <v>627</v>
      </c>
      <c r="E18" s="2">
        <v>0</v>
      </c>
      <c r="F18" s="2">
        <f>SUM(B18:E18)</f>
        <v>627</v>
      </c>
      <c r="G18" s="2">
        <v>0</v>
      </c>
      <c r="H18" s="2">
        <f>SUM(F18:G18)</f>
        <v>627</v>
      </c>
    </row>
    <row r="19" ht="12.75">
      <c r="A19" s="23"/>
    </row>
    <row r="20" spans="1:8" ht="12.75">
      <c r="A20" t="s">
        <v>141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f>682+15</f>
        <v>697</v>
      </c>
      <c r="H20" s="2">
        <f>SUM(F20:G20)</f>
        <v>697</v>
      </c>
    </row>
    <row r="22" spans="1:8" ht="13.5" thickBot="1">
      <c r="A22" t="s">
        <v>107</v>
      </c>
      <c r="B22" s="8">
        <f aca="true" t="shared" si="0" ref="B22:H22">SUM(B14:B20)</f>
        <v>275778</v>
      </c>
      <c r="C22" s="8">
        <f t="shared" si="0"/>
        <v>41218</v>
      </c>
      <c r="D22" s="8">
        <f t="shared" si="0"/>
        <v>1541</v>
      </c>
      <c r="E22" s="8">
        <f t="shared" si="0"/>
        <v>-244351</v>
      </c>
      <c r="F22" s="8">
        <f t="shared" si="0"/>
        <v>74186</v>
      </c>
      <c r="G22" s="8">
        <f t="shared" si="0"/>
        <v>600</v>
      </c>
      <c r="H22" s="8">
        <f t="shared" si="0"/>
        <v>74786</v>
      </c>
    </row>
    <row r="23" spans="2:8" ht="13.5" thickTop="1">
      <c r="B23" s="14"/>
      <c r="C23" s="14"/>
      <c r="D23" s="14"/>
      <c r="E23" s="14"/>
      <c r="F23" s="14">
        <f>+F22-'BS'!D35</f>
        <v>0</v>
      </c>
      <c r="G23" s="14"/>
      <c r="H23" s="14">
        <f>+H22-'BS'!D37</f>
        <v>0</v>
      </c>
    </row>
    <row r="24" spans="2:8" ht="12.75">
      <c r="B24" s="14"/>
      <c r="C24" s="14"/>
      <c r="D24" s="14"/>
      <c r="E24" s="14"/>
      <c r="F24" s="14"/>
      <c r="G24" s="14"/>
      <c r="H24" s="14"/>
    </row>
    <row r="25" spans="2:8" ht="12.75">
      <c r="B25" s="14"/>
      <c r="C25" s="14"/>
      <c r="D25" s="14"/>
      <c r="E25" s="14"/>
      <c r="F25" s="14"/>
      <c r="G25" s="14"/>
      <c r="H25" s="14"/>
    </row>
    <row r="26" spans="2:7" ht="12.75">
      <c r="B26" s="14"/>
      <c r="C26" s="14"/>
      <c r="D26" s="14"/>
      <c r="E26" s="14"/>
      <c r="G26" s="14"/>
    </row>
    <row r="27" spans="2:8" ht="12.75">
      <c r="B27" s="14"/>
      <c r="C27" s="14"/>
      <c r="D27" s="14"/>
      <c r="E27" s="14"/>
      <c r="F27" s="14"/>
      <c r="G27" s="14"/>
      <c r="H27" s="14"/>
    </row>
    <row r="28" ht="12.75">
      <c r="A28" s="21" t="s">
        <v>108</v>
      </c>
    </row>
    <row r="30" spans="1:8" ht="12.75">
      <c r="A30" t="s">
        <v>78</v>
      </c>
      <c r="B30" s="14">
        <v>262340</v>
      </c>
      <c r="C30" s="14">
        <v>34499</v>
      </c>
      <c r="D30" s="14">
        <v>1012</v>
      </c>
      <c r="E30" s="14">
        <v>-189736</v>
      </c>
      <c r="F30" s="2">
        <f>SUM(B30:E30)</f>
        <v>108115</v>
      </c>
      <c r="G30" s="2">
        <v>0</v>
      </c>
      <c r="H30" s="2">
        <f>SUM(F30:G30)</f>
        <v>108115</v>
      </c>
    </row>
    <row r="31" spans="2:8" ht="12.75">
      <c r="B31" s="14"/>
      <c r="C31" s="14"/>
      <c r="D31" s="14"/>
      <c r="E31" s="14"/>
      <c r="F31" s="14"/>
      <c r="H31" s="14"/>
    </row>
    <row r="32" spans="1:8" ht="12.75">
      <c r="A32" s="23" t="s">
        <v>76</v>
      </c>
      <c r="B32" s="2">
        <v>0</v>
      </c>
      <c r="C32" s="2">
        <v>0</v>
      </c>
      <c r="D32" s="2">
        <v>0</v>
      </c>
      <c r="E32" s="2">
        <f>+'IS'!G41</f>
        <v>-6028</v>
      </c>
      <c r="F32" s="2">
        <f>SUM(B32:E32)</f>
        <v>-6028</v>
      </c>
      <c r="G32" s="2">
        <v>0</v>
      </c>
      <c r="H32" s="2">
        <f>SUM(F32:G32)</f>
        <v>-6028</v>
      </c>
    </row>
    <row r="33" ht="12.75">
      <c r="A33" s="23"/>
    </row>
    <row r="34" spans="1:8" ht="12.75">
      <c r="A34" s="23" t="s">
        <v>73</v>
      </c>
      <c r="B34" s="2">
        <v>0</v>
      </c>
      <c r="C34" s="2">
        <v>0</v>
      </c>
      <c r="D34" s="2">
        <v>-22</v>
      </c>
      <c r="E34" s="2">
        <v>0</v>
      </c>
      <c r="F34" s="2">
        <f>SUM(B34:E34)</f>
        <v>-22</v>
      </c>
      <c r="G34" s="2">
        <v>0</v>
      </c>
      <c r="H34" s="2">
        <f>SUM(F34:G34)</f>
        <v>-22</v>
      </c>
    </row>
    <row r="35" ht="12.75">
      <c r="A35" s="23"/>
    </row>
    <row r="36" ht="12.75">
      <c r="A36" s="23" t="s">
        <v>110</v>
      </c>
    </row>
    <row r="37" spans="1:8" ht="12.75">
      <c r="A37" s="23" t="s">
        <v>111</v>
      </c>
      <c r="B37" s="2">
        <v>4113</v>
      </c>
      <c r="C37" s="2">
        <v>2056</v>
      </c>
      <c r="D37" s="2">
        <v>0</v>
      </c>
      <c r="E37" s="2">
        <v>0</v>
      </c>
      <c r="F37" s="2">
        <f>SUM(B37:E37)</f>
        <v>6169</v>
      </c>
      <c r="G37" s="2">
        <v>0</v>
      </c>
      <c r="H37" s="2">
        <f>SUM(F37:G37)</f>
        <v>6169</v>
      </c>
    </row>
    <row r="39" spans="1:8" ht="13.5" thickBot="1">
      <c r="A39" t="s">
        <v>109</v>
      </c>
      <c r="B39" s="8">
        <f aca="true" t="shared" si="1" ref="B39:H39">SUM(B30:B38)</f>
        <v>266453</v>
      </c>
      <c r="C39" s="8">
        <f t="shared" si="1"/>
        <v>36555</v>
      </c>
      <c r="D39" s="8">
        <f t="shared" si="1"/>
        <v>990</v>
      </c>
      <c r="E39" s="8">
        <f t="shared" si="1"/>
        <v>-195764</v>
      </c>
      <c r="F39" s="8">
        <f t="shared" si="1"/>
        <v>108234</v>
      </c>
      <c r="G39" s="8">
        <f t="shared" si="1"/>
        <v>0</v>
      </c>
      <c r="H39" s="8">
        <f t="shared" si="1"/>
        <v>108234</v>
      </c>
    </row>
    <row r="40" spans="2:8" ht="13.5" thickTop="1">
      <c r="B40" s="14"/>
      <c r="C40" s="14"/>
      <c r="D40" s="14"/>
      <c r="E40" s="14"/>
      <c r="F40" s="14"/>
      <c r="G40" s="14"/>
      <c r="H40" s="14"/>
    </row>
    <row r="41" spans="2:8" ht="12.75">
      <c r="B41" s="14"/>
      <c r="C41" s="14"/>
      <c r="D41" s="14"/>
      <c r="E41" s="14"/>
      <c r="F41" s="14"/>
      <c r="G41" s="14"/>
      <c r="H41" s="14"/>
    </row>
    <row r="42" spans="2:8" ht="12.75">
      <c r="B42" s="14"/>
      <c r="C42" s="14"/>
      <c r="D42" s="14"/>
      <c r="E42" s="14"/>
      <c r="F42" s="14"/>
      <c r="G42" s="14"/>
      <c r="H42" s="14"/>
    </row>
    <row r="43" spans="2:8" ht="12.75">
      <c r="B43" s="14"/>
      <c r="C43" s="14"/>
      <c r="D43" s="14"/>
      <c r="E43" s="14"/>
      <c r="F43" s="14"/>
      <c r="G43" s="14"/>
      <c r="H43" s="14"/>
    </row>
    <row r="46" ht="12.75">
      <c r="A46" t="s">
        <v>48</v>
      </c>
    </row>
    <row r="47" ht="12.75">
      <c r="A47" t="s">
        <v>82</v>
      </c>
    </row>
  </sheetData>
  <mergeCells count="1">
    <mergeCell ref="C6:D6"/>
  </mergeCells>
  <printOptions/>
  <pageMargins left="0.75" right="0.75" top="1" bottom="1" header="0.5" footer="0.5"/>
  <pageSetup fitToHeight="1" fitToWidth="1" horizontalDpi="300" verticalDpi="300" orientation="portrait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6"/>
  <sheetViews>
    <sheetView tabSelected="1" workbookViewId="0" topLeftCell="A1">
      <selection activeCell="B116" sqref="B116"/>
    </sheetView>
  </sheetViews>
  <sheetFormatPr defaultColWidth="9.140625" defaultRowHeight="12.75"/>
  <cols>
    <col min="1" max="1" width="3.7109375" style="0" customWidth="1"/>
    <col min="2" max="2" width="45.7109375" style="0" customWidth="1"/>
    <col min="4" max="5" width="12.57421875" style="2" bestFit="1" customWidth="1"/>
  </cols>
  <sheetData>
    <row r="1" ht="12.75">
      <c r="A1" s="1" t="s">
        <v>51</v>
      </c>
    </row>
    <row r="2" spans="1:2" ht="12.75">
      <c r="A2" s="43" t="s">
        <v>29</v>
      </c>
      <c r="B2" s="43"/>
    </row>
    <row r="3" spans="1:2" ht="12.75">
      <c r="A3" s="1" t="str">
        <f>+'IS'!A3</f>
        <v>For the second financial quarter ended 30 June 2006</v>
      </c>
      <c r="B3" s="1"/>
    </row>
    <row r="4" spans="4:5" ht="12.75">
      <c r="D4" s="13"/>
      <c r="E4" s="13"/>
    </row>
    <row r="5" spans="4:5" ht="12.75">
      <c r="D5" s="11" t="str">
        <f>+'BS'!D6</f>
        <v>30.06.06</v>
      </c>
      <c r="E5" s="36" t="s">
        <v>112</v>
      </c>
    </row>
    <row r="6" spans="4:5" ht="12.75">
      <c r="D6" s="3" t="s">
        <v>0</v>
      </c>
      <c r="E6" s="3" t="s">
        <v>0</v>
      </c>
    </row>
    <row r="8" spans="1:2" ht="12.75">
      <c r="A8" s="1" t="s">
        <v>30</v>
      </c>
      <c r="B8" s="1"/>
    </row>
    <row r="9" spans="1:2" ht="12.75">
      <c r="A9" s="1"/>
      <c r="B9" s="1"/>
    </row>
    <row r="10" spans="1:5" ht="12.75">
      <c r="A10" t="s">
        <v>124</v>
      </c>
      <c r="D10" s="2">
        <f>+'IS'!F30</f>
        <v>-6436</v>
      </c>
      <c r="E10" s="2">
        <v>-4024</v>
      </c>
    </row>
    <row r="11" ht="12.75">
      <c r="A11" t="s">
        <v>31</v>
      </c>
    </row>
    <row r="12" spans="1:5" ht="12.75">
      <c r="A12" t="s">
        <v>77</v>
      </c>
      <c r="D12" s="2">
        <v>45</v>
      </c>
      <c r="E12" s="2">
        <v>48</v>
      </c>
    </row>
    <row r="13" spans="1:5" ht="12.75">
      <c r="A13" t="s">
        <v>32</v>
      </c>
      <c r="D13" s="2">
        <f>5096-1630</f>
        <v>3466</v>
      </c>
      <c r="E13" s="2">
        <v>5369</v>
      </c>
    </row>
    <row r="14" spans="1:5" ht="12.75">
      <c r="A14" s="23" t="s">
        <v>52</v>
      </c>
      <c r="D14" s="2">
        <v>-3</v>
      </c>
      <c r="E14" s="2">
        <v>-7</v>
      </c>
    </row>
    <row r="15" spans="1:5" ht="12.75">
      <c r="A15" s="23" t="s">
        <v>114</v>
      </c>
      <c r="D15" s="2">
        <v>6</v>
      </c>
      <c r="E15" s="2">
        <v>-51</v>
      </c>
    </row>
    <row r="16" spans="1:5" ht="12.75">
      <c r="A16" t="s">
        <v>33</v>
      </c>
      <c r="D16" s="2">
        <f>-'IS'!F26</f>
        <v>4554</v>
      </c>
      <c r="E16" s="2">
        <v>5071</v>
      </c>
    </row>
    <row r="17" spans="1:5" ht="12.75">
      <c r="A17" t="s">
        <v>21</v>
      </c>
      <c r="D17" s="2">
        <f>-'IS'!F28</f>
        <v>-163</v>
      </c>
      <c r="E17" s="2">
        <f>-'IS'!G28</f>
        <v>-315</v>
      </c>
    </row>
    <row r="18" spans="1:5" ht="12.75">
      <c r="A18" t="s">
        <v>115</v>
      </c>
      <c r="D18" s="2">
        <v>0</v>
      </c>
      <c r="E18" s="2">
        <v>5</v>
      </c>
    </row>
    <row r="19" spans="4:5" ht="12.75">
      <c r="D19" s="6"/>
      <c r="E19" s="6"/>
    </row>
    <row r="20" spans="1:5" ht="12.75">
      <c r="A20" t="s">
        <v>126</v>
      </c>
      <c r="D20" s="2">
        <f>SUM(D10:D17)</f>
        <v>1469</v>
      </c>
      <c r="E20" s="2">
        <f>SUM(E10:E18)</f>
        <v>6096</v>
      </c>
    </row>
    <row r="22" ht="12.75">
      <c r="A22" t="s">
        <v>54</v>
      </c>
    </row>
    <row r="23" spans="1:5" ht="12.75">
      <c r="A23" t="s">
        <v>134</v>
      </c>
      <c r="D23" s="2">
        <v>433</v>
      </c>
      <c r="E23" s="2">
        <v>-22980</v>
      </c>
    </row>
    <row r="24" spans="1:5" ht="12.75">
      <c r="A24" t="s">
        <v>133</v>
      </c>
      <c r="D24" s="2">
        <v>-7589</v>
      </c>
      <c r="E24" s="2">
        <v>-7272</v>
      </c>
    </row>
    <row r="25" spans="1:5" ht="12.75">
      <c r="A25" t="s">
        <v>135</v>
      </c>
      <c r="D25" s="2">
        <v>7770</v>
      </c>
      <c r="E25" s="2">
        <v>-1199</v>
      </c>
    </row>
    <row r="26" spans="4:5" ht="12.75">
      <c r="D26" s="6"/>
      <c r="E26" s="6"/>
    </row>
    <row r="27" spans="1:5" ht="12.75">
      <c r="A27" t="s">
        <v>127</v>
      </c>
      <c r="D27" s="2">
        <f>SUM(D20:D25)</f>
        <v>2083</v>
      </c>
      <c r="E27" s="2">
        <f>SUM(E20:E25)</f>
        <v>-25355</v>
      </c>
    </row>
    <row r="29" spans="1:5" ht="12.75">
      <c r="A29" t="s">
        <v>69</v>
      </c>
      <c r="D29" s="2">
        <v>-962</v>
      </c>
      <c r="E29" s="2">
        <v>-581</v>
      </c>
    </row>
    <row r="30" spans="1:5" ht="12.75">
      <c r="A30" t="s">
        <v>34</v>
      </c>
      <c r="D30" s="2">
        <f>-D16</f>
        <v>-4554</v>
      </c>
      <c r="E30" s="2">
        <f>-E16</f>
        <v>-5071</v>
      </c>
    </row>
    <row r="31" spans="1:5" ht="12.75">
      <c r="A31" t="s">
        <v>35</v>
      </c>
      <c r="D31" s="2">
        <f>-D17</f>
        <v>163</v>
      </c>
      <c r="E31" s="2">
        <f>-E17</f>
        <v>315</v>
      </c>
    </row>
    <row r="33" spans="1:5" ht="12.75">
      <c r="A33" t="s">
        <v>85</v>
      </c>
      <c r="D33" s="7">
        <f>SUM(D27:D31)</f>
        <v>-3270</v>
      </c>
      <c r="E33" s="7">
        <f>SUM(E27:E31)</f>
        <v>-30692</v>
      </c>
    </row>
    <row r="35" spans="1:2" ht="12.75">
      <c r="A35" s="1" t="s">
        <v>36</v>
      </c>
      <c r="B35" s="1"/>
    </row>
    <row r="36" spans="1:2" ht="12.75">
      <c r="A36" s="1"/>
      <c r="B36" s="1"/>
    </row>
    <row r="37" spans="1:5" ht="12.75">
      <c r="A37" s="24" t="s">
        <v>53</v>
      </c>
      <c r="B37" s="1"/>
      <c r="D37" s="2">
        <f>-D14</f>
        <v>3</v>
      </c>
      <c r="E37" s="2">
        <f>-E14</f>
        <v>7</v>
      </c>
    </row>
    <row r="38" spans="1:5" ht="12.75">
      <c r="A38" s="24" t="s">
        <v>80</v>
      </c>
      <c r="B38" s="1"/>
      <c r="D38" s="2">
        <v>10692</v>
      </c>
      <c r="E38" s="2">
        <v>-270</v>
      </c>
    </row>
    <row r="39" spans="1:5" ht="12.75">
      <c r="A39" t="s">
        <v>37</v>
      </c>
      <c r="D39" s="2">
        <v>-553</v>
      </c>
      <c r="E39" s="2">
        <v>-1291</v>
      </c>
    </row>
    <row r="40" spans="1:5" ht="12.75">
      <c r="A40" t="s">
        <v>62</v>
      </c>
      <c r="D40" s="2">
        <v>7</v>
      </c>
      <c r="E40" s="2">
        <v>82</v>
      </c>
    </row>
    <row r="41" spans="1:5" ht="12.75">
      <c r="A41" t="s">
        <v>113</v>
      </c>
      <c r="D41" s="2">
        <v>123</v>
      </c>
      <c r="E41" s="2">
        <v>0</v>
      </c>
    </row>
    <row r="43" spans="1:5" ht="12.75">
      <c r="A43" t="s">
        <v>128</v>
      </c>
      <c r="D43" s="7">
        <f>SUM(D37:D42)</f>
        <v>10272</v>
      </c>
      <c r="E43" s="7">
        <f>SUM(E37:E42)</f>
        <v>-1472</v>
      </c>
    </row>
    <row r="45" spans="1:2" ht="12.75">
      <c r="A45" s="1" t="s">
        <v>38</v>
      </c>
      <c r="B45" s="1"/>
    </row>
    <row r="46" spans="1:2" ht="12.75">
      <c r="A46" s="1"/>
      <c r="B46" s="1"/>
    </row>
    <row r="47" spans="1:5" ht="12.75">
      <c r="A47" t="s">
        <v>129</v>
      </c>
      <c r="D47" s="4">
        <v>-14612</v>
      </c>
      <c r="E47" s="2">
        <v>28395</v>
      </c>
    </row>
    <row r="48" spans="1:5" ht="12.75">
      <c r="A48" t="s">
        <v>72</v>
      </c>
      <c r="D48" s="2">
        <v>0</v>
      </c>
      <c r="E48" s="2">
        <v>-622</v>
      </c>
    </row>
    <row r="50" spans="1:5" ht="12.75">
      <c r="A50" t="s">
        <v>136</v>
      </c>
      <c r="D50" s="7">
        <f>SUM(D47:D49)</f>
        <v>-14612</v>
      </c>
      <c r="E50" s="7">
        <f>SUM(E47:E49)</f>
        <v>27773</v>
      </c>
    </row>
    <row r="52" spans="1:5" ht="12.75">
      <c r="A52" t="s">
        <v>58</v>
      </c>
      <c r="D52" s="2">
        <f>+D33+D43+D50</f>
        <v>-7610</v>
      </c>
      <c r="E52" s="2">
        <f>+E33+E43+E50</f>
        <v>-4391</v>
      </c>
    </row>
    <row r="54" spans="1:5" ht="12.75">
      <c r="A54" t="s">
        <v>74</v>
      </c>
      <c r="D54" s="2">
        <v>7629</v>
      </c>
      <c r="E54" s="2">
        <v>8738</v>
      </c>
    </row>
    <row r="56" spans="1:5" ht="12.75">
      <c r="A56" t="s">
        <v>70</v>
      </c>
      <c r="D56" s="2">
        <v>3503</v>
      </c>
      <c r="E56" s="2">
        <v>-22</v>
      </c>
    </row>
    <row r="58" spans="1:5" ht="13.5" thickBot="1">
      <c r="A58" t="s">
        <v>75</v>
      </c>
      <c r="D58" s="8">
        <f>SUM(D52:D57)</f>
        <v>3522</v>
      </c>
      <c r="E58" s="8">
        <f>SUM(E52:E57)</f>
        <v>4325</v>
      </c>
    </row>
    <row r="59" ht="13.5" thickTop="1">
      <c r="D59" s="14"/>
    </row>
    <row r="60" ht="12.75">
      <c r="D60" s="14"/>
    </row>
    <row r="62" spans="1:2" ht="12.75">
      <c r="A62" s="28" t="s">
        <v>56</v>
      </c>
      <c r="B62" s="25"/>
    </row>
    <row r="63" spans="1:2" ht="12.75">
      <c r="A63" s="23"/>
      <c r="B63" s="25"/>
    </row>
    <row r="64" spans="1:2" ht="12.75">
      <c r="A64" s="27" t="s">
        <v>59</v>
      </c>
      <c r="B64" s="28" t="s">
        <v>10</v>
      </c>
    </row>
    <row r="65" spans="1:2" ht="12.75">
      <c r="A65" s="26"/>
      <c r="B65" s="23"/>
    </row>
    <row r="66" spans="2:5" ht="13.5" customHeight="1">
      <c r="B66" s="46" t="s">
        <v>137</v>
      </c>
      <c r="C66" s="46"/>
      <c r="D66" s="34"/>
      <c r="E66" s="34"/>
    </row>
    <row r="67" spans="2:5" ht="12.75">
      <c r="B67" s="34"/>
      <c r="C67" s="34"/>
      <c r="D67" s="34"/>
      <c r="E67" s="34"/>
    </row>
    <row r="68" spans="4:5" ht="12.75">
      <c r="D68" s="3"/>
      <c r="E68" s="3"/>
    </row>
    <row r="69" spans="2:5" ht="12.75">
      <c r="B69" t="s">
        <v>39</v>
      </c>
      <c r="D69" s="2">
        <v>6365</v>
      </c>
      <c r="E69" s="2">
        <v>8144</v>
      </c>
    </row>
    <row r="70" spans="2:5" ht="12.75">
      <c r="B70" t="s">
        <v>40</v>
      </c>
      <c r="D70" s="6">
        <v>2778</v>
      </c>
      <c r="E70" s="6">
        <v>23061</v>
      </c>
    </row>
    <row r="71" spans="3:5" ht="12.75">
      <c r="C71" s="22">
        <f>+D71-'BS'!D23</f>
        <v>0</v>
      </c>
      <c r="D71" s="2">
        <f>SUM(D69:D70)</f>
        <v>9143</v>
      </c>
      <c r="E71" s="2">
        <f>SUM(E69:E70)</f>
        <v>31205</v>
      </c>
    </row>
    <row r="72" spans="2:5" ht="12.75">
      <c r="B72" t="s">
        <v>41</v>
      </c>
      <c r="D72" s="2">
        <v>-2843</v>
      </c>
      <c r="E72" s="2">
        <v>-3819</v>
      </c>
    </row>
    <row r="73" spans="2:5" ht="12.75">
      <c r="B73" t="s">
        <v>42</v>
      </c>
      <c r="D73" s="2">
        <v>-2778</v>
      </c>
      <c r="E73" s="2">
        <v>-23061</v>
      </c>
    </row>
    <row r="75" spans="4:5" ht="13.5" thickBot="1">
      <c r="D75" s="8">
        <f>SUM(D71:D73)</f>
        <v>3522</v>
      </c>
      <c r="E75" s="8">
        <f>SUM(E71:E73)</f>
        <v>4325</v>
      </c>
    </row>
    <row r="76" spans="4:5" ht="13.5" thickTop="1">
      <c r="D76" s="2">
        <f>+D75-D58</f>
        <v>0</v>
      </c>
      <c r="E76" s="2">
        <f>+E75-E58</f>
        <v>0</v>
      </c>
    </row>
    <row r="78" spans="1:2" ht="12.75">
      <c r="A78" s="37" t="s">
        <v>116</v>
      </c>
      <c r="B78" s="1" t="s">
        <v>138</v>
      </c>
    </row>
    <row r="79" spans="1:2" ht="12.75">
      <c r="A79" s="37"/>
      <c r="B79" s="1"/>
    </row>
    <row r="80" spans="2:5" ht="42" customHeight="1">
      <c r="B80" s="46" t="s">
        <v>130</v>
      </c>
      <c r="C80" s="46"/>
      <c r="D80" s="34"/>
      <c r="E80" s="34"/>
    </row>
    <row r="81" spans="2:5" ht="12.75">
      <c r="B81" s="34"/>
      <c r="C81" s="34"/>
      <c r="D81" s="34"/>
      <c r="E81" s="34"/>
    </row>
    <row r="82" spans="2:5" ht="12.75">
      <c r="B82" s="34"/>
      <c r="C82" s="34"/>
      <c r="D82" s="34"/>
      <c r="E82" s="34"/>
    </row>
    <row r="83" spans="2:5" ht="12.75">
      <c r="B83" s="34"/>
      <c r="C83" s="34"/>
      <c r="D83" s="38"/>
      <c r="E83" s="34"/>
    </row>
    <row r="84" spans="2:5" ht="12.75">
      <c r="B84" s="34" t="s">
        <v>2</v>
      </c>
      <c r="C84" s="34"/>
      <c r="D84" s="2">
        <v>5854</v>
      </c>
      <c r="E84" s="34"/>
    </row>
    <row r="85" spans="2:5" ht="12.75">
      <c r="B85" s="34" t="s">
        <v>6</v>
      </c>
      <c r="C85" s="34"/>
      <c r="D85" s="39">
        <v>2197</v>
      </c>
      <c r="E85" s="34"/>
    </row>
    <row r="86" spans="2:5" ht="12.75">
      <c r="B86" s="34" t="s">
        <v>11</v>
      </c>
      <c r="C86" s="34"/>
      <c r="D86" s="40">
        <v>-6655</v>
      </c>
      <c r="E86" s="34"/>
    </row>
    <row r="87" spans="2:5" ht="12.75">
      <c r="B87" s="34" t="s">
        <v>122</v>
      </c>
      <c r="C87" s="34"/>
      <c r="D87" s="33">
        <f>SUM(D84:D86)</f>
        <v>1396</v>
      </c>
      <c r="E87" s="34"/>
    </row>
    <row r="88" spans="2:5" ht="12.75">
      <c r="B88" s="34" t="s">
        <v>102</v>
      </c>
      <c r="C88" s="34"/>
      <c r="D88" s="40">
        <v>-681</v>
      </c>
      <c r="E88" s="34"/>
    </row>
    <row r="89" spans="2:5" ht="12.75">
      <c r="B89" s="34" t="s">
        <v>139</v>
      </c>
      <c r="C89" s="34"/>
      <c r="D89" s="39">
        <v>715</v>
      </c>
      <c r="E89" s="34"/>
    </row>
    <row r="90" spans="2:5" ht="12.75">
      <c r="B90" s="34" t="s">
        <v>117</v>
      </c>
      <c r="C90" s="34"/>
      <c r="D90" s="33">
        <v>285</v>
      </c>
      <c r="E90" s="34"/>
    </row>
    <row r="91" spans="2:5" ht="12.75">
      <c r="B91" s="34"/>
      <c r="C91" s="34"/>
      <c r="D91" s="40"/>
      <c r="E91" s="34"/>
    </row>
    <row r="92" spans="2:5" ht="12.75">
      <c r="B92" s="34" t="s">
        <v>118</v>
      </c>
      <c r="C92" s="34"/>
      <c r="D92" s="39">
        <v>1000</v>
      </c>
      <c r="E92" s="34"/>
    </row>
    <row r="93" spans="2:5" ht="12.75">
      <c r="B93" s="34" t="s">
        <v>119</v>
      </c>
      <c r="C93" s="41"/>
      <c r="D93" s="42">
        <v>0</v>
      </c>
      <c r="E93" s="41"/>
    </row>
    <row r="94" spans="2:4" ht="12.75">
      <c r="B94" s="34" t="s">
        <v>140</v>
      </c>
      <c r="D94" s="2">
        <v>-1108</v>
      </c>
    </row>
    <row r="96" spans="2:4" ht="13.5" thickBot="1">
      <c r="B96" s="34" t="s">
        <v>113</v>
      </c>
      <c r="D96" s="8">
        <f>SUM(D92:D94)</f>
        <v>-108</v>
      </c>
    </row>
    <row r="97" spans="2:4" ht="13.5" thickTop="1">
      <c r="B97" s="34"/>
      <c r="D97" s="14"/>
    </row>
    <row r="98" spans="2:4" ht="12.75">
      <c r="B98" s="34"/>
      <c r="D98" s="14"/>
    </row>
    <row r="99" spans="2:4" ht="12.75">
      <c r="B99" s="34"/>
      <c r="D99" s="14"/>
    </row>
    <row r="100" spans="2:4" ht="12.75">
      <c r="B100" s="34"/>
      <c r="D100" s="14"/>
    </row>
    <row r="101" spans="2:4" ht="12.75">
      <c r="B101" s="34"/>
      <c r="D101" s="14"/>
    </row>
    <row r="102" spans="2:4" ht="12.75">
      <c r="B102" s="34"/>
      <c r="D102" s="14"/>
    </row>
    <row r="103" spans="2:4" ht="12.75">
      <c r="B103" s="34"/>
      <c r="D103" s="14"/>
    </row>
    <row r="104" spans="2:4" ht="12.75">
      <c r="B104" s="34"/>
      <c r="D104" s="14"/>
    </row>
    <row r="105" spans="1:2" ht="12.75">
      <c r="A105" s="37" t="s">
        <v>120</v>
      </c>
      <c r="B105" s="1" t="s">
        <v>138</v>
      </c>
    </row>
    <row r="106" spans="1:2" ht="12.75">
      <c r="A106" s="37"/>
      <c r="B106" s="1"/>
    </row>
    <row r="107" spans="2:5" ht="39.75" customHeight="1">
      <c r="B107" s="46" t="s">
        <v>121</v>
      </c>
      <c r="C107" s="46"/>
      <c r="D107" s="34"/>
      <c r="E107" s="34"/>
    </row>
    <row r="108" spans="2:5" ht="12.75">
      <c r="B108" s="34"/>
      <c r="C108" s="34"/>
      <c r="D108" s="34"/>
      <c r="E108" s="34"/>
    </row>
    <row r="109" spans="2:5" ht="12.75">
      <c r="B109" s="34"/>
      <c r="C109" s="34"/>
      <c r="D109" s="34"/>
      <c r="E109" s="34"/>
    </row>
    <row r="110" spans="2:5" ht="12.75">
      <c r="B110" s="34"/>
      <c r="C110" s="34"/>
      <c r="D110" s="38"/>
      <c r="E110" s="34"/>
    </row>
    <row r="111" spans="2:5" ht="12.75">
      <c r="B111" s="34" t="s">
        <v>6</v>
      </c>
      <c r="C111" s="34"/>
      <c r="D111" s="39">
        <v>50</v>
      </c>
      <c r="E111" s="34"/>
    </row>
    <row r="112" spans="2:5" ht="12.75">
      <c r="B112" s="34" t="s">
        <v>11</v>
      </c>
      <c r="C112" s="34"/>
      <c r="D112" s="40">
        <v>0</v>
      </c>
      <c r="E112" s="34"/>
    </row>
    <row r="113" spans="2:5" ht="12.75">
      <c r="B113" s="34" t="s">
        <v>122</v>
      </c>
      <c r="C113" s="34"/>
      <c r="D113" s="33">
        <f>SUM(D111:D112)</f>
        <v>50</v>
      </c>
      <c r="E113" s="34"/>
    </row>
    <row r="114" spans="2:5" ht="12.75">
      <c r="B114" s="34" t="s">
        <v>102</v>
      </c>
      <c r="C114" s="34"/>
      <c r="D114" s="40">
        <v>-15</v>
      </c>
      <c r="E114" s="34"/>
    </row>
    <row r="115" spans="2:5" ht="12.75">
      <c r="B115" s="34" t="s">
        <v>139</v>
      </c>
      <c r="C115" s="34"/>
      <c r="D115" s="39">
        <v>35</v>
      </c>
      <c r="E115" s="34"/>
    </row>
    <row r="116" spans="2:5" ht="12.75">
      <c r="B116" s="34" t="s">
        <v>117</v>
      </c>
      <c r="C116" s="34"/>
      <c r="D116" s="33">
        <v>0</v>
      </c>
      <c r="E116" s="34"/>
    </row>
    <row r="117" spans="2:5" ht="12.75">
      <c r="B117" s="34"/>
      <c r="C117" s="34"/>
      <c r="D117" s="40"/>
      <c r="E117" s="34"/>
    </row>
    <row r="118" spans="2:5" ht="12.75">
      <c r="B118" s="34" t="s">
        <v>118</v>
      </c>
      <c r="C118" s="34"/>
      <c r="D118" s="39">
        <v>35</v>
      </c>
      <c r="E118" s="34"/>
    </row>
    <row r="119" spans="2:5" ht="12.75">
      <c r="B119" s="34" t="s">
        <v>119</v>
      </c>
      <c r="C119" s="41"/>
      <c r="D119" s="42">
        <v>0</v>
      </c>
      <c r="E119" s="41"/>
    </row>
    <row r="120" spans="2:4" ht="12.75">
      <c r="B120" s="34" t="s">
        <v>140</v>
      </c>
      <c r="D120" s="2">
        <v>-50</v>
      </c>
    </row>
    <row r="122" spans="2:4" ht="13.5" thickBot="1">
      <c r="B122" s="34" t="s">
        <v>113</v>
      </c>
      <c r="D122" s="8">
        <f>SUM(D118:D120)</f>
        <v>-15</v>
      </c>
    </row>
    <row r="123" ht="13.5" thickTop="1"/>
    <row r="125" ht="12.75">
      <c r="A125" t="s">
        <v>45</v>
      </c>
    </row>
    <row r="126" ht="12.75">
      <c r="A126" t="s">
        <v>81</v>
      </c>
    </row>
  </sheetData>
  <mergeCells count="3">
    <mergeCell ref="B80:C80"/>
    <mergeCell ref="B107:C107"/>
    <mergeCell ref="B66:C66"/>
  </mergeCells>
  <printOptions/>
  <pageMargins left="0.75" right="0.75" top="1" bottom="1" header="0.5" footer="0.5"/>
  <pageSetup horizontalDpi="300" verticalDpi="300" orientation="portrait" r:id="rId1"/>
  <rowBreaks count="2" manualBreakCount="2">
    <brk id="44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 WAH GENTING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 WAH GENTING BERHAD</dc:creator>
  <cp:keywords/>
  <dc:description/>
  <cp:lastModifiedBy>PeiYein</cp:lastModifiedBy>
  <cp:lastPrinted>2006-08-21T21:44:33Z</cp:lastPrinted>
  <dcterms:created xsi:type="dcterms:W3CDTF">2002-10-29T01:41:27Z</dcterms:created>
  <dcterms:modified xsi:type="dcterms:W3CDTF">2006-08-28T08:40:34Z</dcterms:modified>
  <cp:category/>
  <cp:version/>
  <cp:contentType/>
  <cp:contentStatus/>
</cp:coreProperties>
</file>