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80" yWindow="90" windowWidth="6000" windowHeight="6600" activeTab="0"/>
  </bookViews>
  <sheets>
    <sheet name="FS" sheetId="1" r:id="rId1"/>
    <sheet name="sheet2" sheetId="2" r:id="rId2"/>
    <sheet name="sheet3" sheetId="3" r:id="rId3"/>
  </sheets>
  <definedNames>
    <definedName name="_xlnm.Print_Area" localSheetId="0">'FS'!$A$1:$R$233</definedName>
  </definedNames>
  <calcPr fullCalcOnLoad="1"/>
</workbook>
</file>

<file path=xl/sharedStrings.xml><?xml version="1.0" encoding="utf-8"?>
<sst xmlns="http://schemas.openxmlformats.org/spreadsheetml/2006/main" count="237" uniqueCount="159">
  <si>
    <t>(Incorporated in Malaysia)</t>
  </si>
  <si>
    <t>Depreciation</t>
  </si>
  <si>
    <t>CURRENT ASSETS</t>
  </si>
  <si>
    <t>Cash and bank balances</t>
  </si>
  <si>
    <t>CURRENT LIABILITIES</t>
  </si>
  <si>
    <t>Taxation</t>
  </si>
  <si>
    <t>SHARE CAPITAL</t>
  </si>
  <si>
    <t>Adjustment for</t>
  </si>
  <si>
    <t>Operating profit before working capital changes</t>
  </si>
  <si>
    <t>Debtors</t>
  </si>
  <si>
    <t>Creditors</t>
  </si>
  <si>
    <t>CASH FLOWS FROM OPERATING ACTIVITIES</t>
  </si>
  <si>
    <t>CASH FLOWS FROM INVESTING ACTIVITIES</t>
  </si>
  <si>
    <t>CASH FLOWS FROM FINANCING ACTIVITIES</t>
  </si>
  <si>
    <t>Cash and cash equivalents brought forward</t>
  </si>
  <si>
    <t>Cash and cash equivalents carried forward</t>
  </si>
  <si>
    <t>CASH AND CASH EQUIVALENTS COMPRISE</t>
  </si>
  <si>
    <t>-</t>
  </si>
  <si>
    <t>REVENUE</t>
  </si>
  <si>
    <t>Cost of sales</t>
  </si>
  <si>
    <t>Share</t>
  </si>
  <si>
    <t>capital</t>
  </si>
  <si>
    <t>Accumulated</t>
  </si>
  <si>
    <t>Total</t>
  </si>
  <si>
    <t>Interest expenses</t>
  </si>
  <si>
    <t>Other operating income</t>
  </si>
  <si>
    <t>Amount due to a director</t>
  </si>
  <si>
    <t>Short term borrowings</t>
  </si>
  <si>
    <t>Financed by :</t>
  </si>
  <si>
    <t>ended</t>
  </si>
  <si>
    <t>31.01.2002</t>
  </si>
  <si>
    <t>NET CURRENT LIABILITIES</t>
  </si>
  <si>
    <t>Company No : 78053 - H</t>
  </si>
  <si>
    <t>JASATERA BERHAD</t>
  </si>
  <si>
    <t>PROPERTY, PLANT AND EQUIPMENT</t>
  </si>
  <si>
    <t>INVESTMENT IN ASSOCIATED COMPANIES</t>
  </si>
  <si>
    <t>ACCUMULATED LOSSES</t>
  </si>
  <si>
    <t>RM'000</t>
  </si>
  <si>
    <t>CAPITAL DEFICITS</t>
  </si>
  <si>
    <t>Currency translation differences</t>
  </si>
  <si>
    <t>Net loss for the period</t>
  </si>
  <si>
    <t>losses</t>
  </si>
  <si>
    <t>CONDENSED CONSOLIDATED CASH FLOW STATEMENT</t>
  </si>
  <si>
    <t>Loss before taxation</t>
  </si>
  <si>
    <t>Amount due from customers</t>
  </si>
  <si>
    <t>Operating expenses</t>
  </si>
  <si>
    <t>PROFIT/(LOSS) FROM OPERATIONS</t>
  </si>
  <si>
    <t>Repayment of hire purchase creditors</t>
  </si>
  <si>
    <t>Current</t>
  </si>
  <si>
    <t>Comparative</t>
  </si>
  <si>
    <t>cumulative</t>
  </si>
  <si>
    <t>to date</t>
  </si>
  <si>
    <t>quarter</t>
  </si>
  <si>
    <t xml:space="preserve"> ended</t>
  </si>
  <si>
    <t>12 months</t>
  </si>
  <si>
    <t>Jasatera Berhad</t>
  </si>
  <si>
    <t>Cashflow workings</t>
  </si>
  <si>
    <t>A</t>
  </si>
  <si>
    <t>B</t>
  </si>
  <si>
    <t>A-B</t>
  </si>
  <si>
    <t>Addn</t>
  </si>
  <si>
    <t>Gain</t>
  </si>
  <si>
    <t>Proceed</t>
  </si>
  <si>
    <t>Dep</t>
  </si>
  <si>
    <t>Prov w/vback</t>
  </si>
  <si>
    <t>FA</t>
  </si>
  <si>
    <t>Inv in Assoc</t>
  </si>
  <si>
    <t>Invt</t>
  </si>
  <si>
    <t>Due fr Cust</t>
  </si>
  <si>
    <t>Due to Assoc</t>
  </si>
  <si>
    <t>RCF</t>
  </si>
  <si>
    <t>OD</t>
  </si>
  <si>
    <t>Share Cap</t>
  </si>
  <si>
    <t>Forex Res</t>
  </si>
  <si>
    <t>Acc losses</t>
  </si>
  <si>
    <t>Less : NBV Disp</t>
  </si>
  <si>
    <t>Less Proceed</t>
  </si>
  <si>
    <t>NBV-Disp = Gain -Proceed</t>
  </si>
  <si>
    <t>NBV Disp</t>
  </si>
  <si>
    <t>Repayment of revolving credit</t>
  </si>
  <si>
    <t>PROFIT / (LOSS) BEFORE TAXATION</t>
  </si>
  <si>
    <t>Basic earning / (loss) per ordinary share (sen)</t>
  </si>
  <si>
    <t>Net Tangible Assets Per Share (RM)</t>
  </si>
  <si>
    <t>Cash used in operating activities</t>
  </si>
  <si>
    <t>Net change in cash and cash equivalents</t>
  </si>
  <si>
    <t>As at 1 February, 2003</t>
  </si>
  <si>
    <t>CONDENSED CONSOLIDATED INCOME STATEMENTS</t>
  </si>
  <si>
    <t>Tax expense</t>
  </si>
  <si>
    <t>NET PROFIT / (LOSS) FOR THE PERIOD</t>
  </si>
  <si>
    <t>Trade receivables</t>
  </si>
  <si>
    <t>Other receivables, deposits and prepayment</t>
  </si>
  <si>
    <t>Trade payables</t>
  </si>
  <si>
    <t>Other payables and accruals</t>
  </si>
  <si>
    <t>OTHER INVESTMENTS</t>
  </si>
  <si>
    <t>Net increase/(decrease) in cash and cash equivalents</t>
  </si>
  <si>
    <t>A8</t>
  </si>
  <si>
    <t>Segment information is presented in respect of the Group's business segment.</t>
  </si>
  <si>
    <t>Construction</t>
  </si>
  <si>
    <t>Trading</t>
  </si>
  <si>
    <t>Workings</t>
  </si>
  <si>
    <t>Proceeds from disposal of property, plant and equipment</t>
  </si>
  <si>
    <t>Quoted sh</t>
  </si>
  <si>
    <t>Gain on disposal of quoted shares</t>
  </si>
  <si>
    <t>Proceed from disposal of quoted shares</t>
  </si>
  <si>
    <t xml:space="preserve">CONDENSED CONSOLIDATED STATEMENTS OF CHANGES IN EQUITY </t>
  </si>
  <si>
    <t>CONDENSED CONSOLIDATED CASH FLOW STATEMENTS</t>
  </si>
  <si>
    <t>Asset write off</t>
  </si>
  <si>
    <t>Gain on disposal of fixed assets</t>
  </si>
  <si>
    <t>Due to PEH</t>
  </si>
  <si>
    <t>OD int accrual</t>
  </si>
  <si>
    <t>RCF int accrual</t>
  </si>
  <si>
    <t>Other payables</t>
  </si>
  <si>
    <t>Sub's other payables</t>
  </si>
  <si>
    <t>Cash from / (used in) investing activities</t>
  </si>
  <si>
    <t>31.01.2004</t>
  </si>
  <si>
    <t>Lion</t>
  </si>
  <si>
    <t>Cash &amp; Bank bal</t>
  </si>
  <si>
    <t>Provision no longer required</t>
  </si>
  <si>
    <t>Bad debt written off</t>
  </si>
  <si>
    <t>Prov NLR</t>
  </si>
  <si>
    <t>T/cred,O/cred,Dir,Tax</t>
  </si>
  <si>
    <t>Int accrual</t>
  </si>
  <si>
    <t>GROSS PROFIT</t>
  </si>
  <si>
    <t>As at 1 February, 2004</t>
  </si>
  <si>
    <t>31.1.04</t>
  </si>
  <si>
    <t>Opg NBV-1.2.04</t>
  </si>
  <si>
    <t>Bank overdrafts</t>
  </si>
  <si>
    <t>6 months</t>
  </si>
  <si>
    <t>31.7.04</t>
  </si>
  <si>
    <t>Segmental information</t>
  </si>
  <si>
    <t>Property development</t>
  </si>
  <si>
    <t>Investment holding</t>
  </si>
  <si>
    <t>Group revenue</t>
  </si>
  <si>
    <t xml:space="preserve">Segment Revenue </t>
  </si>
  <si>
    <t>(RM'000)</t>
  </si>
  <si>
    <t>Segment Results</t>
  </si>
  <si>
    <t>Group loss from operations</t>
  </si>
  <si>
    <t>3 months</t>
  </si>
  <si>
    <t>FOR THE QUARTER ENDED 31 JANUARY, 2005</t>
  </si>
  <si>
    <t>CONDENSED CONSOLIDATED BALANCE SHEETS AS AT 31 JANUARY, 2005</t>
  </si>
  <si>
    <t>FOR THE QUARTER ENDED 31 JANUARY 2005</t>
  </si>
  <si>
    <t>31.01.2005</t>
  </si>
  <si>
    <t>As at 31 January, 2004</t>
  </si>
  <si>
    <t>As at 31 January, 2005</t>
  </si>
  <si>
    <t>4th Quarter - 31.01.05</t>
  </si>
  <si>
    <t>31.01.05</t>
  </si>
  <si>
    <t>Clg NBV -31.01.05</t>
  </si>
  <si>
    <t xml:space="preserve">Provision for bad debt </t>
  </si>
  <si>
    <t>Fixed assets written off</t>
  </si>
  <si>
    <t>Bank balances</t>
  </si>
  <si>
    <t>Bank balances frozen by local license bank</t>
  </si>
  <si>
    <t>Cash and cash equivalents</t>
  </si>
  <si>
    <t xml:space="preserve">Cash and cash equivalents </t>
  </si>
  <si>
    <t>Purchase of office and site equipment</t>
  </si>
  <si>
    <t>Purchase of quoted shares</t>
  </si>
  <si>
    <t>Prov for BD</t>
  </si>
  <si>
    <t>Cash &amp; Bk (excl Frozen)</t>
  </si>
  <si>
    <t>T/debtors &amp; O/debtors+frozen a/c</t>
  </si>
  <si>
    <t>Provision for bad debt</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</si>
</sst>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NT$&quot;#,##0;\-&quot;NT$&quot;#,##0"/>
    <numFmt numFmtId="179" formatCode="&quot;NT$&quot;#,##0;[Red]\-&quot;NT$&quot;#,##0"/>
    <numFmt numFmtId="180" formatCode="&quot;NT$&quot;#,##0.00;\-&quot;NT$&quot;#,##0.00"/>
    <numFmt numFmtId="181" formatCode="&quot;NT$&quot;#,##0.00;[Red]\-&quot;NT$&quot;#,##0.00"/>
    <numFmt numFmtId="182" formatCode="_-&quot;NT$&quot;* #,##0_-;\-&quot;NT$&quot;* #,##0_-;_-&quot;NT$&quot;* &quot;-&quot;_-;_-@_-"/>
    <numFmt numFmtId="183" formatCode="_-&quot;NT$&quot;* #,##0.00_-;\-&quot;NT$&quot;* #,##0.00_-;_-&quot;NT$&quot;* &quot;-&quot;??_-;_-@_-"/>
    <numFmt numFmtId="184" formatCode="0_)"/>
    <numFmt numFmtId="185" formatCode="_(* #,##0_);_(* \(#,##0\);_(* &quot;-&quot;??_);_(@_)"/>
    <numFmt numFmtId="186" formatCode="0.0%"/>
    <numFmt numFmtId="187" formatCode="#,##0.0_);[Red]\(#,##0.0\)"/>
    <numFmt numFmtId="188" formatCode="#,##0.0;\-#,##0.0"/>
    <numFmt numFmtId="189" formatCode="0.000%"/>
    <numFmt numFmtId="190" formatCode="#,##0.000;\-#,##0.000"/>
    <numFmt numFmtId="191" formatCode="#,##0.0000;\-#,##0.0000"/>
    <numFmt numFmtId="192" formatCode="#,##0.00000;\-#,##0.00000"/>
    <numFmt numFmtId="193" formatCode="#,##0.000000;\-#,##0.000000"/>
    <numFmt numFmtId="194" formatCode="#,##0.0000000;\-#,##0.0000000"/>
    <numFmt numFmtId="195" formatCode="#,##0.000;[Red]\-#,##0.000"/>
    <numFmt numFmtId="196" formatCode="0.0"/>
    <numFmt numFmtId="197" formatCode="0.00_);\(0.00\)"/>
    <numFmt numFmtId="198" formatCode="_(* #,##0.0_);_(* \(#,##0.0\);_(* &quot;-&quot;??_);_(@_)"/>
  </numFmts>
  <fonts count="19">
    <font>
      <sz val="12"/>
      <name val="Times New Roman"/>
      <family val="0"/>
    </font>
    <font>
      <b/>
      <sz val="10"/>
      <name val="MS Sans Serif"/>
      <family val="0"/>
    </font>
    <font>
      <i/>
      <sz val="10"/>
      <name val="MS Sans Serif"/>
      <family val="0"/>
    </font>
    <font>
      <b/>
      <i/>
      <sz val="10"/>
      <name val="MS Sans Serif"/>
      <family val="0"/>
    </font>
    <font>
      <sz val="10"/>
      <name val="MS Sans Serif"/>
      <family val="0"/>
    </font>
    <font>
      <b/>
      <sz val="12"/>
      <name val="Times New Roman"/>
      <family val="1"/>
    </font>
    <font>
      <sz val="10"/>
      <name val="Times New Roman"/>
      <family val="1"/>
    </font>
    <font>
      <b/>
      <sz val="14"/>
      <name val="Times New Roman"/>
      <family val="1"/>
    </font>
    <font>
      <b/>
      <sz val="10"/>
      <name val="Arial"/>
      <family val="2"/>
    </font>
    <font>
      <sz val="12"/>
      <name val="Arial"/>
      <family val="2"/>
    </font>
    <font>
      <sz val="10"/>
      <name val="Arial"/>
      <family val="2"/>
    </font>
    <font>
      <sz val="10"/>
      <color indexed="10"/>
      <name val="Arial"/>
      <family val="2"/>
    </font>
    <font>
      <sz val="10"/>
      <color indexed="12"/>
      <name val="Arial"/>
      <family val="2"/>
    </font>
    <font>
      <b/>
      <sz val="10"/>
      <color indexed="12"/>
      <name val="Arial"/>
      <family val="2"/>
    </font>
    <font>
      <b/>
      <u val="single"/>
      <sz val="10"/>
      <name val="Arial"/>
      <family val="2"/>
    </font>
    <font>
      <u val="single"/>
      <sz val="10"/>
      <name val="Arial"/>
      <family val="2"/>
    </font>
    <font>
      <u val="single"/>
      <sz val="12"/>
      <name val="Times New Roman"/>
      <family val="1"/>
    </font>
    <font>
      <b/>
      <u val="single"/>
      <sz val="12"/>
      <name val="Times New Roman"/>
      <family val="1"/>
    </font>
    <font>
      <sz val="12"/>
      <color indexed="10"/>
      <name val="Times New Roman"/>
      <family val="1"/>
    </font>
  </fonts>
  <fills count="2">
    <fill>
      <patternFill/>
    </fill>
    <fill>
      <patternFill patternType="gray125"/>
    </fill>
  </fills>
  <borders count="21">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style="thin"/>
      <top style="hair"/>
      <bottom>
        <color indexed="63"/>
      </bottom>
    </border>
    <border>
      <left style="thin"/>
      <right style="thin"/>
      <top>
        <color indexed="63"/>
      </top>
      <bottom style="hair"/>
    </border>
    <border>
      <left style="thin"/>
      <right style="medium"/>
      <top style="medium"/>
      <bottom>
        <color indexed="63"/>
      </bottom>
    </border>
    <border>
      <left style="thin"/>
      <right style="medium"/>
      <top>
        <color indexed="63"/>
      </top>
      <bottom style="medium"/>
    </border>
    <border>
      <left style="medium"/>
      <right style="medium"/>
      <top style="medium"/>
      <bottom style="mediu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9" fontId="4" fillId="0" borderId="0" applyFont="0" applyFill="0" applyBorder="0" applyAlignment="0" applyProtection="0"/>
  </cellStyleXfs>
  <cellXfs count="116">
    <xf numFmtId="37" fontId="0" fillId="0" borderId="0" xfId="0" applyAlignment="1">
      <alignment/>
    </xf>
    <xf numFmtId="37" fontId="5" fillId="0" borderId="0" xfId="0" applyFont="1" applyAlignment="1">
      <alignment/>
    </xf>
    <xf numFmtId="37" fontId="5" fillId="0" borderId="0" xfId="0" applyFont="1" applyAlignment="1">
      <alignment horizontal="left"/>
    </xf>
    <xf numFmtId="37" fontId="0" fillId="0" borderId="0" xfId="0" applyFont="1" applyAlignment="1">
      <alignment horizontal="left"/>
    </xf>
    <xf numFmtId="37" fontId="0" fillId="0" borderId="0" xfId="0" applyFont="1" applyAlignment="1">
      <alignment/>
    </xf>
    <xf numFmtId="37" fontId="5" fillId="0" borderId="0" xfId="0" applyFont="1" applyAlignment="1" quotePrefix="1">
      <alignment horizontal="left"/>
    </xf>
    <xf numFmtId="37" fontId="0" fillId="0" borderId="0" xfId="0" applyFont="1" applyAlignment="1" quotePrefix="1">
      <alignment horizontal="left"/>
    </xf>
    <xf numFmtId="37" fontId="0" fillId="0" borderId="0" xfId="0" applyFont="1" applyAlignment="1" quotePrefix="1">
      <alignment horizontal="center"/>
    </xf>
    <xf numFmtId="37" fontId="0" fillId="0" borderId="0" xfId="0" applyFont="1" applyAlignment="1">
      <alignment horizontal="center"/>
    </xf>
    <xf numFmtId="37" fontId="0" fillId="0" borderId="0" xfId="0" applyFont="1" applyBorder="1" applyAlignment="1">
      <alignment/>
    </xf>
    <xf numFmtId="37" fontId="0" fillId="0" borderId="1" xfId="0" applyFont="1" applyBorder="1" applyAlignment="1">
      <alignment/>
    </xf>
    <xf numFmtId="37" fontId="0" fillId="0" borderId="0" xfId="0" applyFont="1" applyBorder="1" applyAlignment="1" quotePrefix="1">
      <alignment/>
    </xf>
    <xf numFmtId="37" fontId="0" fillId="0" borderId="2" xfId="0" applyFont="1" applyBorder="1" applyAlignment="1" quotePrefix="1">
      <alignment/>
    </xf>
    <xf numFmtId="37" fontId="0" fillId="0" borderId="2" xfId="0" applyFont="1" applyBorder="1" applyAlignment="1">
      <alignment/>
    </xf>
    <xf numFmtId="37" fontId="0" fillId="0" borderId="3" xfId="0" applyFont="1" applyBorder="1" applyAlignment="1" quotePrefix="1">
      <alignment/>
    </xf>
    <xf numFmtId="37" fontId="7" fillId="0" borderId="0" xfId="0" applyFont="1" applyAlignment="1">
      <alignment horizontal="left"/>
    </xf>
    <xf numFmtId="37" fontId="0" fillId="0" borderId="3" xfId="0" applyFont="1" applyBorder="1" applyAlignment="1">
      <alignment/>
    </xf>
    <xf numFmtId="37" fontId="0" fillId="0" borderId="4" xfId="0" applyFont="1" applyBorder="1" applyAlignment="1">
      <alignment/>
    </xf>
    <xf numFmtId="37" fontId="0" fillId="0" borderId="5" xfId="0" applyFont="1" applyBorder="1" applyAlignment="1">
      <alignment/>
    </xf>
    <xf numFmtId="37" fontId="0" fillId="0" borderId="0" xfId="0" applyAlignment="1">
      <alignment horizontal="center"/>
    </xf>
    <xf numFmtId="37" fontId="5" fillId="0" borderId="0" xfId="0" applyFont="1" applyAlignment="1">
      <alignment/>
    </xf>
    <xf numFmtId="37" fontId="0" fillId="0" borderId="1" xfId="0" applyFont="1" applyBorder="1" applyAlignment="1" quotePrefix="1">
      <alignment/>
    </xf>
    <xf numFmtId="37" fontId="0" fillId="0" borderId="6" xfId="0" applyFont="1" applyBorder="1" applyAlignment="1">
      <alignment/>
    </xf>
    <xf numFmtId="37" fontId="8" fillId="0" borderId="0" xfId="0" applyFont="1" applyAlignment="1">
      <alignment/>
    </xf>
    <xf numFmtId="37" fontId="8" fillId="0" borderId="0" xfId="0" applyFont="1" applyAlignment="1">
      <alignment horizontal="center"/>
    </xf>
    <xf numFmtId="185" fontId="9" fillId="0" borderId="0" xfId="15" applyNumberFormat="1" applyFont="1" applyAlignment="1">
      <alignment/>
    </xf>
    <xf numFmtId="37" fontId="10" fillId="0" borderId="0" xfId="0" applyFont="1" applyAlignment="1">
      <alignment/>
    </xf>
    <xf numFmtId="185" fontId="8" fillId="0" borderId="0" xfId="0" applyNumberFormat="1" applyFont="1" applyAlignment="1">
      <alignment/>
    </xf>
    <xf numFmtId="185" fontId="0" fillId="0" borderId="0" xfId="0" applyNumberFormat="1" applyAlignment="1">
      <alignment/>
    </xf>
    <xf numFmtId="185" fontId="10" fillId="0" borderId="0" xfId="0" applyNumberFormat="1" applyFont="1" applyAlignment="1">
      <alignment/>
    </xf>
    <xf numFmtId="185" fontId="8" fillId="0" borderId="0" xfId="15" applyNumberFormat="1" applyFont="1" applyAlignment="1">
      <alignment horizontal="center"/>
    </xf>
    <xf numFmtId="185" fontId="0" fillId="0" borderId="0" xfId="15" applyNumberFormat="1" applyAlignment="1">
      <alignment/>
    </xf>
    <xf numFmtId="185" fontId="0" fillId="0" borderId="0" xfId="15" applyNumberFormat="1" applyFont="1" applyAlignment="1">
      <alignment horizontal="center"/>
    </xf>
    <xf numFmtId="185" fontId="0" fillId="0" borderId="0" xfId="0" applyNumberFormat="1" applyAlignment="1">
      <alignment horizontal="center"/>
    </xf>
    <xf numFmtId="185" fontId="10" fillId="0" borderId="0" xfId="0" applyNumberFormat="1" applyFont="1" applyAlignment="1">
      <alignment horizontal="center"/>
    </xf>
    <xf numFmtId="185" fontId="8" fillId="0" borderId="0" xfId="15" applyNumberFormat="1" applyFont="1" applyAlignment="1">
      <alignment/>
    </xf>
    <xf numFmtId="185" fontId="0" fillId="0" borderId="0" xfId="15" applyNumberFormat="1" applyFont="1" applyAlignment="1">
      <alignment/>
    </xf>
    <xf numFmtId="185" fontId="10" fillId="0" borderId="0" xfId="15" applyNumberFormat="1" applyFont="1" applyAlignment="1">
      <alignment horizontal="center"/>
    </xf>
    <xf numFmtId="185" fontId="11" fillId="0" borderId="0" xfId="15" applyNumberFormat="1" applyFont="1" applyAlignment="1">
      <alignment/>
    </xf>
    <xf numFmtId="185" fontId="12" fillId="0" borderId="0" xfId="15" applyNumberFormat="1" applyFont="1" applyAlignment="1">
      <alignment/>
    </xf>
    <xf numFmtId="185" fontId="13" fillId="0" borderId="0" xfId="15" applyNumberFormat="1" applyFont="1" applyAlignment="1">
      <alignment/>
    </xf>
    <xf numFmtId="185" fontId="15" fillId="0" borderId="0" xfId="0" applyNumberFormat="1" applyFont="1" applyAlignment="1">
      <alignment/>
    </xf>
    <xf numFmtId="185" fontId="12" fillId="0" borderId="0" xfId="0" applyNumberFormat="1" applyFont="1" applyAlignment="1">
      <alignment/>
    </xf>
    <xf numFmtId="185" fontId="0" fillId="0" borderId="1" xfId="0" applyNumberFormat="1" applyBorder="1" applyAlignment="1">
      <alignment/>
    </xf>
    <xf numFmtId="185" fontId="0" fillId="0" borderId="0" xfId="15" applyNumberFormat="1" applyFont="1" applyAlignment="1">
      <alignment/>
    </xf>
    <xf numFmtId="37" fontId="16" fillId="0" borderId="0" xfId="0" applyFont="1" applyAlignment="1">
      <alignment/>
    </xf>
    <xf numFmtId="185" fontId="0" fillId="0" borderId="0" xfId="15" applyNumberFormat="1" applyFont="1" applyBorder="1" applyAlignment="1">
      <alignment/>
    </xf>
    <xf numFmtId="185" fontId="0" fillId="0" borderId="0" xfId="0" applyNumberFormat="1" applyFont="1" applyBorder="1" applyAlignment="1">
      <alignment/>
    </xf>
    <xf numFmtId="37" fontId="0" fillId="0" borderId="0" xfId="0" applyFont="1" applyBorder="1" applyAlignment="1" quotePrefix="1">
      <alignment horizontal="left"/>
    </xf>
    <xf numFmtId="185" fontId="0" fillId="0" borderId="0" xfId="15" applyNumberFormat="1" applyFont="1" applyBorder="1" applyAlignment="1">
      <alignment horizontal="center"/>
    </xf>
    <xf numFmtId="185" fontId="0" fillId="0" borderId="0" xfId="0" applyNumberFormat="1" applyFont="1" applyAlignment="1">
      <alignment/>
    </xf>
    <xf numFmtId="185" fontId="0" fillId="0" borderId="0" xfId="0" applyNumberFormat="1" applyFont="1" applyBorder="1" applyAlignment="1" quotePrefix="1">
      <alignment horizontal="center"/>
    </xf>
    <xf numFmtId="185" fontId="0" fillId="0" borderId="0" xfId="0" applyNumberFormat="1" applyAlignment="1" quotePrefix="1">
      <alignment horizontal="center"/>
    </xf>
    <xf numFmtId="185" fontId="0" fillId="0" borderId="2" xfId="0" applyNumberFormat="1" applyFont="1" applyBorder="1" applyAlignment="1">
      <alignment/>
    </xf>
    <xf numFmtId="185" fontId="0" fillId="0" borderId="0" xfId="0" applyNumberFormat="1" applyFont="1" applyBorder="1" applyAlignment="1">
      <alignment horizontal="center"/>
    </xf>
    <xf numFmtId="185" fontId="0" fillId="0" borderId="1" xfId="0" applyNumberFormat="1" applyFont="1" applyBorder="1" applyAlignment="1">
      <alignment/>
    </xf>
    <xf numFmtId="185" fontId="0" fillId="0" borderId="0" xfId="0" applyNumberFormat="1" applyFont="1" applyAlignment="1" quotePrefix="1">
      <alignment horizontal="center"/>
    </xf>
    <xf numFmtId="185" fontId="0" fillId="0" borderId="0" xfId="0" applyNumberFormat="1" applyFont="1" applyAlignment="1">
      <alignment horizontal="center"/>
    </xf>
    <xf numFmtId="185" fontId="0" fillId="0" borderId="3" xfId="0" applyNumberFormat="1" applyFont="1" applyBorder="1" applyAlignment="1" quotePrefix="1">
      <alignment horizontal="right"/>
    </xf>
    <xf numFmtId="185" fontId="0" fillId="0" borderId="7" xfId="0" applyNumberFormat="1" applyFont="1" applyBorder="1" applyAlignment="1" quotePrefix="1">
      <alignment horizontal="right"/>
    </xf>
    <xf numFmtId="185" fontId="0" fillId="0" borderId="4" xfId="0" applyNumberFormat="1" applyFont="1" applyBorder="1" applyAlignment="1">
      <alignment horizontal="right"/>
    </xf>
    <xf numFmtId="185" fontId="0" fillId="0" borderId="6" xfId="0" applyNumberFormat="1" applyFont="1" applyBorder="1" applyAlignment="1">
      <alignment horizontal="right"/>
    </xf>
    <xf numFmtId="185" fontId="0" fillId="0" borderId="4" xfId="0" applyNumberFormat="1" applyFont="1" applyBorder="1" applyAlignment="1" quotePrefix="1">
      <alignment horizontal="right"/>
    </xf>
    <xf numFmtId="185" fontId="0" fillId="0" borderId="6" xfId="0" applyNumberFormat="1" applyFont="1" applyBorder="1" applyAlignment="1" quotePrefix="1">
      <alignment horizontal="right"/>
    </xf>
    <xf numFmtId="185" fontId="0" fillId="0" borderId="8" xfId="0" applyNumberFormat="1" applyFont="1" applyBorder="1" applyAlignment="1">
      <alignment/>
    </xf>
    <xf numFmtId="185" fontId="0" fillId="0" borderId="9" xfId="0" applyNumberFormat="1" applyFont="1" applyBorder="1" applyAlignment="1">
      <alignment/>
    </xf>
    <xf numFmtId="185" fontId="0" fillId="0" borderId="3" xfId="0" applyNumberFormat="1" applyFont="1" applyBorder="1" applyAlignment="1">
      <alignment/>
    </xf>
    <xf numFmtId="185" fontId="0" fillId="0" borderId="7" xfId="0" applyNumberFormat="1" applyFont="1" applyBorder="1" applyAlignment="1">
      <alignment/>
    </xf>
    <xf numFmtId="185" fontId="0" fillId="0" borderId="5" xfId="0" applyNumberFormat="1" applyFont="1" applyBorder="1" applyAlignment="1" quotePrefix="1">
      <alignment horizontal="right"/>
    </xf>
    <xf numFmtId="185" fontId="0" fillId="0" borderId="5" xfId="0" applyNumberFormat="1" applyFont="1" applyBorder="1" applyAlignment="1">
      <alignment/>
    </xf>
    <xf numFmtId="185" fontId="0" fillId="0" borderId="0" xfId="0" applyNumberFormat="1" applyAlignment="1">
      <alignment/>
    </xf>
    <xf numFmtId="185" fontId="0" fillId="0" borderId="0" xfId="0" applyNumberFormat="1" applyBorder="1" applyAlignment="1">
      <alignment horizontal="center"/>
    </xf>
    <xf numFmtId="185" fontId="0" fillId="0" borderId="0" xfId="0" applyNumberFormat="1" applyBorder="1" applyAlignment="1">
      <alignment/>
    </xf>
    <xf numFmtId="185" fontId="0" fillId="0" borderId="0" xfId="0" applyNumberFormat="1" applyBorder="1" applyAlignment="1" quotePrefix="1">
      <alignment horizontal="center"/>
    </xf>
    <xf numFmtId="185" fontId="0" fillId="0" borderId="0" xfId="0" applyNumberFormat="1" applyBorder="1" applyAlignment="1">
      <alignment/>
    </xf>
    <xf numFmtId="185" fontId="0" fillId="0" borderId="1" xfId="0" applyNumberFormat="1" applyBorder="1" applyAlignment="1" quotePrefix="1">
      <alignment horizontal="right"/>
    </xf>
    <xf numFmtId="185" fontId="0" fillId="0" borderId="1" xfId="0" applyNumberFormat="1" applyBorder="1" applyAlignment="1">
      <alignment/>
    </xf>
    <xf numFmtId="185" fontId="0" fillId="0" borderId="0" xfId="0" applyNumberFormat="1" applyAlignment="1">
      <alignment horizontal="right"/>
    </xf>
    <xf numFmtId="185" fontId="0" fillId="0" borderId="0" xfId="0" applyNumberFormat="1" applyFont="1" applyAlignment="1" quotePrefix="1">
      <alignment horizontal="right"/>
    </xf>
    <xf numFmtId="185" fontId="5" fillId="0" borderId="0" xfId="0" applyNumberFormat="1" applyFont="1" applyAlignment="1">
      <alignment horizontal="center"/>
    </xf>
    <xf numFmtId="185" fontId="0" fillId="0" borderId="4" xfId="0" applyNumberFormat="1" applyFont="1" applyBorder="1" applyAlignment="1">
      <alignment/>
    </xf>
    <xf numFmtId="185" fontId="0" fillId="0" borderId="3" xfId="0" applyNumberFormat="1" applyFont="1" applyBorder="1" applyAlignment="1" quotePrefix="1">
      <alignment/>
    </xf>
    <xf numFmtId="185" fontId="0" fillId="0" borderId="0" xfId="0" applyNumberFormat="1" applyFont="1" applyBorder="1" applyAlignment="1" quotePrefix="1">
      <alignment/>
    </xf>
    <xf numFmtId="185" fontId="0" fillId="0" borderId="2" xfId="0" applyNumberFormat="1" applyFont="1" applyBorder="1" applyAlignment="1" quotePrefix="1">
      <alignment/>
    </xf>
    <xf numFmtId="185" fontId="0" fillId="0" borderId="1" xfId="0" applyNumberFormat="1" applyFont="1" applyBorder="1" applyAlignment="1" quotePrefix="1">
      <alignment/>
    </xf>
    <xf numFmtId="43" fontId="0" fillId="0" borderId="10" xfId="15" applyNumberFormat="1" applyFont="1" applyBorder="1" applyAlignment="1">
      <alignment/>
    </xf>
    <xf numFmtId="43" fontId="0" fillId="0" borderId="0" xfId="0" applyNumberFormat="1" applyFont="1" applyAlignment="1">
      <alignment/>
    </xf>
    <xf numFmtId="43" fontId="0" fillId="0" borderId="0" xfId="15" applyNumberFormat="1" applyFont="1" applyAlignment="1">
      <alignment horizontal="center"/>
    </xf>
    <xf numFmtId="185" fontId="0" fillId="0" borderId="0" xfId="0" applyNumberFormat="1" applyFont="1" applyAlignment="1">
      <alignment horizontal="right"/>
    </xf>
    <xf numFmtId="185" fontId="7" fillId="0" borderId="0" xfId="0" applyNumberFormat="1" applyFont="1" applyBorder="1" applyAlignment="1">
      <alignment horizontal="center"/>
    </xf>
    <xf numFmtId="185" fontId="0" fillId="0" borderId="0" xfId="0" applyNumberFormat="1" applyFont="1" applyAlignment="1" quotePrefix="1">
      <alignment/>
    </xf>
    <xf numFmtId="37" fontId="0" fillId="0" borderId="0" xfId="0" applyFont="1" applyBorder="1" applyAlignment="1" quotePrefix="1">
      <alignment/>
    </xf>
    <xf numFmtId="185" fontId="0" fillId="0" borderId="0" xfId="15" applyNumberFormat="1" applyBorder="1" applyAlignment="1">
      <alignment/>
    </xf>
    <xf numFmtId="37" fontId="5" fillId="0" borderId="0" xfId="0" applyFont="1" applyAlignment="1">
      <alignment horizontal="center"/>
    </xf>
    <xf numFmtId="185" fontId="14" fillId="0" borderId="0" xfId="0" applyNumberFormat="1" applyFont="1" applyAlignment="1">
      <alignment horizontal="center"/>
    </xf>
    <xf numFmtId="185" fontId="0" fillId="0" borderId="11" xfId="15" applyNumberFormat="1" applyBorder="1" applyAlignment="1">
      <alignment/>
    </xf>
    <xf numFmtId="185" fontId="0" fillId="0" borderId="12" xfId="15" applyNumberFormat="1" applyBorder="1" applyAlignment="1">
      <alignment/>
    </xf>
    <xf numFmtId="185" fontId="0" fillId="0" borderId="13" xfId="15" applyNumberFormat="1" applyBorder="1" applyAlignment="1">
      <alignment/>
    </xf>
    <xf numFmtId="185" fontId="0" fillId="0" borderId="13" xfId="0" applyNumberFormat="1" applyBorder="1" applyAlignment="1">
      <alignment/>
    </xf>
    <xf numFmtId="185" fontId="0" fillId="0" borderId="11" xfId="0" applyNumberFormat="1" applyBorder="1" applyAlignment="1">
      <alignment/>
    </xf>
    <xf numFmtId="185" fontId="0" fillId="0" borderId="14" xfId="15" applyNumberFormat="1" applyBorder="1" applyAlignment="1">
      <alignment/>
    </xf>
    <xf numFmtId="185" fontId="0" fillId="0" borderId="15" xfId="15" applyNumberFormat="1" applyBorder="1" applyAlignment="1">
      <alignment/>
    </xf>
    <xf numFmtId="37" fontId="5" fillId="0" borderId="0" xfId="0" applyFont="1" applyBorder="1" applyAlignment="1">
      <alignment/>
    </xf>
    <xf numFmtId="185" fontId="0" fillId="0" borderId="16" xfId="0" applyNumberFormat="1" applyFont="1" applyBorder="1" applyAlignment="1">
      <alignment horizontal="right"/>
    </xf>
    <xf numFmtId="185" fontId="0" fillId="0" borderId="17" xfId="0" applyNumberFormat="1" applyFont="1" applyBorder="1" applyAlignment="1">
      <alignment horizontal="right"/>
    </xf>
    <xf numFmtId="49" fontId="5" fillId="0" borderId="0" xfId="0" applyNumberFormat="1" applyFont="1" applyAlignment="1" quotePrefix="1">
      <alignment horizontal="left"/>
    </xf>
    <xf numFmtId="185" fontId="0" fillId="0" borderId="18" xfId="0" applyNumberFormat="1" applyBorder="1" applyAlignment="1">
      <alignment/>
    </xf>
    <xf numFmtId="185" fontId="0" fillId="0" borderId="19" xfId="0" applyNumberFormat="1" applyBorder="1" applyAlignment="1">
      <alignment/>
    </xf>
    <xf numFmtId="185" fontId="0" fillId="0" borderId="0" xfId="15" applyNumberFormat="1" applyFont="1" applyAlignment="1">
      <alignment horizontal="right"/>
    </xf>
    <xf numFmtId="37" fontId="17" fillId="0" borderId="0" xfId="0" applyFont="1" applyAlignment="1">
      <alignment/>
    </xf>
    <xf numFmtId="185" fontId="0" fillId="0" borderId="1" xfId="15" applyNumberFormat="1" applyFont="1" applyBorder="1" applyAlignment="1">
      <alignment/>
    </xf>
    <xf numFmtId="185" fontId="0" fillId="0" borderId="20" xfId="15" applyNumberFormat="1" applyBorder="1" applyAlignment="1">
      <alignment/>
    </xf>
    <xf numFmtId="185" fontId="0" fillId="0" borderId="2" xfId="0" applyNumberFormat="1" applyFont="1" applyBorder="1" applyAlignment="1">
      <alignment horizontal="center"/>
    </xf>
    <xf numFmtId="185" fontId="0" fillId="0" borderId="0" xfId="0" applyNumberFormat="1" applyFont="1" applyBorder="1" applyAlignment="1">
      <alignment/>
    </xf>
    <xf numFmtId="185" fontId="5" fillId="0" borderId="0" xfId="15" applyNumberFormat="1" applyFont="1" applyAlignment="1">
      <alignment/>
    </xf>
    <xf numFmtId="185" fontId="18" fillId="0" borderId="0" xfId="15"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14</xdr:col>
      <xdr:colOff>790575</xdr:colOff>
      <xdr:row>0</xdr:row>
      <xdr:rowOff>0</xdr:rowOff>
    </xdr:to>
    <xdr:sp>
      <xdr:nvSpPr>
        <xdr:cNvPr id="1" name="TextBox 2"/>
        <xdr:cNvSpPr txBox="1">
          <a:spLocks noChangeArrowheads="1"/>
        </xdr:cNvSpPr>
      </xdr:nvSpPr>
      <xdr:spPr>
        <a:xfrm>
          <a:off x="333375" y="0"/>
          <a:ext cx="63436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During the year, the Company acquired fixed assets with an aggregate cost of RM4,917,822.   Cash payment of RM4,197,822 was made to purchase the fixed assets.</a:t>
          </a:r>
        </a:p>
      </xdr:txBody>
    </xdr:sp>
    <xdr:clientData/>
  </xdr:twoCellAnchor>
  <xdr:twoCellAnchor>
    <xdr:from>
      <xdr:col>1</xdr:col>
      <xdr:colOff>0</xdr:colOff>
      <xdr:row>0</xdr:row>
      <xdr:rowOff>0</xdr:rowOff>
    </xdr:from>
    <xdr:to>
      <xdr:col>15</xdr:col>
      <xdr:colOff>0</xdr:colOff>
      <xdr:row>0</xdr:row>
      <xdr:rowOff>0</xdr:rowOff>
    </xdr:to>
    <xdr:sp>
      <xdr:nvSpPr>
        <xdr:cNvPr id="2" name="TextBox 3"/>
        <xdr:cNvSpPr txBox="1">
          <a:spLocks noChangeArrowheads="1"/>
        </xdr:cNvSpPr>
      </xdr:nvSpPr>
      <xdr:spPr>
        <a:xfrm>
          <a:off x="323850" y="0"/>
          <a:ext cx="6429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principal  activities  of  the  Company  are  manufacturing  and  trading  of   plastic products. There have been no significant changes in the nature of these activities during the year.</a:t>
          </a:r>
        </a:p>
      </xdr:txBody>
    </xdr:sp>
    <xdr:clientData/>
  </xdr:twoCellAnchor>
  <xdr:twoCellAnchor>
    <xdr:from>
      <xdr:col>2</xdr:col>
      <xdr:colOff>9525</xdr:colOff>
      <xdr:row>0</xdr:row>
      <xdr:rowOff>0</xdr:rowOff>
    </xdr:from>
    <xdr:to>
      <xdr:col>14</xdr:col>
      <xdr:colOff>723900</xdr:colOff>
      <xdr:row>0</xdr:row>
      <xdr:rowOff>0</xdr:rowOff>
    </xdr:to>
    <xdr:sp>
      <xdr:nvSpPr>
        <xdr:cNvPr id="3" name="TextBox 4"/>
        <xdr:cNvSpPr txBox="1">
          <a:spLocks noChangeArrowheads="1"/>
        </xdr:cNvSpPr>
      </xdr:nvSpPr>
      <xdr:spPr>
        <a:xfrm>
          <a:off x="647700" y="0"/>
          <a:ext cx="59626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accounts are prepared in accordance with approved accounting standards in Malaysia.</a:t>
          </a:r>
        </a:p>
      </xdr:txBody>
    </xdr:sp>
    <xdr:clientData/>
  </xdr:twoCellAnchor>
  <xdr:twoCellAnchor>
    <xdr:from>
      <xdr:col>2</xdr:col>
      <xdr:colOff>9525</xdr:colOff>
      <xdr:row>0</xdr:row>
      <xdr:rowOff>0</xdr:rowOff>
    </xdr:from>
    <xdr:to>
      <xdr:col>14</xdr:col>
      <xdr:colOff>723900</xdr:colOff>
      <xdr:row>0</xdr:row>
      <xdr:rowOff>0</xdr:rowOff>
    </xdr:to>
    <xdr:sp>
      <xdr:nvSpPr>
        <xdr:cNvPr id="4" name="TextBox 5"/>
        <xdr:cNvSpPr txBox="1">
          <a:spLocks noChangeArrowheads="1"/>
        </xdr:cNvSpPr>
      </xdr:nvSpPr>
      <xdr:spPr>
        <a:xfrm>
          <a:off x="647700" y="0"/>
          <a:ext cx="59626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Depreciation is calculated on a straight line basis over the expected useful lives of the assets concerned.  The principal annual rates used for this purpose have been :-</a:t>
          </a:r>
        </a:p>
      </xdr:txBody>
    </xdr:sp>
    <xdr:clientData/>
  </xdr:twoCellAnchor>
  <xdr:twoCellAnchor>
    <xdr:from>
      <xdr:col>2</xdr:col>
      <xdr:colOff>9525</xdr:colOff>
      <xdr:row>0</xdr:row>
      <xdr:rowOff>0</xdr:rowOff>
    </xdr:from>
    <xdr:to>
      <xdr:col>14</xdr:col>
      <xdr:colOff>723900</xdr:colOff>
      <xdr:row>0</xdr:row>
      <xdr:rowOff>0</xdr:rowOff>
    </xdr:to>
    <xdr:sp>
      <xdr:nvSpPr>
        <xdr:cNvPr id="5" name="TextBox 6"/>
        <xdr:cNvSpPr txBox="1">
          <a:spLocks noChangeArrowheads="1"/>
        </xdr:cNvSpPr>
      </xdr:nvSpPr>
      <xdr:spPr>
        <a:xfrm>
          <a:off x="647700" y="0"/>
          <a:ext cx="59626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Stocks  and   work-in-progress  are  valued  at  the  lower  of  cost  and  net  realisable value.  Cost comprises purchase price including handling, transport and other directly attributable cost of finished goods includes direct cost of production and other overheads attributable to present location.</a:t>
          </a:r>
        </a:p>
      </xdr:txBody>
    </xdr:sp>
    <xdr:clientData/>
  </xdr:twoCellAnchor>
  <xdr:twoCellAnchor>
    <xdr:from>
      <xdr:col>2</xdr:col>
      <xdr:colOff>28575</xdr:colOff>
      <xdr:row>0</xdr:row>
      <xdr:rowOff>0</xdr:rowOff>
    </xdr:from>
    <xdr:to>
      <xdr:col>14</xdr:col>
      <xdr:colOff>723900</xdr:colOff>
      <xdr:row>0</xdr:row>
      <xdr:rowOff>0</xdr:rowOff>
    </xdr:to>
    <xdr:sp>
      <xdr:nvSpPr>
        <xdr:cNvPr id="6" name="TextBox 7"/>
        <xdr:cNvSpPr txBox="1">
          <a:spLocks noChangeArrowheads="1"/>
        </xdr:cNvSpPr>
      </xdr:nvSpPr>
      <xdr:spPr>
        <a:xfrm>
          <a:off x="666750" y="0"/>
          <a:ext cx="59436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Transactions in foreign currencies are converted into Malaysian Ringgit at the rates of exchange ruling on the transaction dates.</a:t>
          </a:r>
        </a:p>
      </xdr:txBody>
    </xdr:sp>
    <xdr:clientData/>
  </xdr:twoCellAnchor>
  <xdr:twoCellAnchor>
    <xdr:from>
      <xdr:col>2</xdr:col>
      <xdr:colOff>9525</xdr:colOff>
      <xdr:row>0</xdr:row>
      <xdr:rowOff>0</xdr:rowOff>
    </xdr:from>
    <xdr:to>
      <xdr:col>14</xdr:col>
      <xdr:colOff>742950</xdr:colOff>
      <xdr:row>0</xdr:row>
      <xdr:rowOff>0</xdr:rowOff>
    </xdr:to>
    <xdr:sp>
      <xdr:nvSpPr>
        <xdr:cNvPr id="7" name="TextBox 8"/>
        <xdr:cNvSpPr txBox="1">
          <a:spLocks noChangeArrowheads="1"/>
        </xdr:cNvSpPr>
      </xdr:nvSpPr>
      <xdr:spPr>
        <a:xfrm>
          <a:off x="647700" y="0"/>
          <a:ext cx="59817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Foreign currency assets and liabilities are converted into Malaysian Ringgit at the rates of exchange approximate to those ruling at the balance sheet date.</a:t>
          </a:r>
        </a:p>
      </xdr:txBody>
    </xdr:sp>
    <xdr:clientData/>
  </xdr:twoCellAnchor>
  <xdr:twoCellAnchor>
    <xdr:from>
      <xdr:col>2</xdr:col>
      <xdr:colOff>9525</xdr:colOff>
      <xdr:row>0</xdr:row>
      <xdr:rowOff>0</xdr:rowOff>
    </xdr:from>
    <xdr:to>
      <xdr:col>14</xdr:col>
      <xdr:colOff>723900</xdr:colOff>
      <xdr:row>0</xdr:row>
      <xdr:rowOff>0</xdr:rowOff>
    </xdr:to>
    <xdr:sp>
      <xdr:nvSpPr>
        <xdr:cNvPr id="8" name="TextBox 9"/>
        <xdr:cNvSpPr txBox="1">
          <a:spLocks noChangeArrowheads="1"/>
        </xdr:cNvSpPr>
      </xdr:nvSpPr>
      <xdr:spPr>
        <a:xfrm>
          <a:off x="647700" y="0"/>
          <a:ext cx="59626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Provision is made in respect of debts considered doubtful of collection; debts that are irrecoverable are written off.</a:t>
          </a:r>
        </a:p>
      </xdr:txBody>
    </xdr:sp>
    <xdr:clientData/>
  </xdr:twoCellAnchor>
  <xdr:twoCellAnchor>
    <xdr:from>
      <xdr:col>2</xdr:col>
      <xdr:colOff>9525</xdr:colOff>
      <xdr:row>0</xdr:row>
      <xdr:rowOff>0</xdr:rowOff>
    </xdr:from>
    <xdr:to>
      <xdr:col>14</xdr:col>
      <xdr:colOff>714375</xdr:colOff>
      <xdr:row>0</xdr:row>
      <xdr:rowOff>0</xdr:rowOff>
    </xdr:to>
    <xdr:sp>
      <xdr:nvSpPr>
        <xdr:cNvPr id="9" name="TextBox 10"/>
        <xdr:cNvSpPr txBox="1">
          <a:spLocks noChangeArrowheads="1"/>
        </xdr:cNvSpPr>
      </xdr:nvSpPr>
      <xdr:spPr>
        <a:xfrm>
          <a:off x="647700" y="0"/>
          <a:ext cx="59531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Assets held under finance leases are capitalised and included as fixed assets and the corresponding lease commitments are shown as obligations to the lessors.  These assets are depreciated on a straight line basis over their estimated useful lives.  Lease payments are apportioned between capital repayment of the outstanding lease obligations and finance charges which are taken to the profit and loss account.</a:t>
          </a:r>
        </a:p>
      </xdr:txBody>
    </xdr:sp>
    <xdr:clientData/>
  </xdr:twoCellAnchor>
  <xdr:twoCellAnchor>
    <xdr:from>
      <xdr:col>2</xdr:col>
      <xdr:colOff>0</xdr:colOff>
      <xdr:row>0</xdr:row>
      <xdr:rowOff>0</xdr:rowOff>
    </xdr:from>
    <xdr:to>
      <xdr:col>15</xdr:col>
      <xdr:colOff>0</xdr:colOff>
      <xdr:row>0</xdr:row>
      <xdr:rowOff>0</xdr:rowOff>
    </xdr:to>
    <xdr:sp>
      <xdr:nvSpPr>
        <xdr:cNvPr id="10" name="TextBox 11"/>
        <xdr:cNvSpPr txBox="1">
          <a:spLocks noChangeArrowheads="1"/>
        </xdr:cNvSpPr>
      </xdr:nvSpPr>
      <xdr:spPr>
        <a:xfrm>
          <a:off x="638175" y="0"/>
          <a:ext cx="61150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Deferred taxation is provided under the liability method for all material timing differences except where there is reasonable evidence that these timing differences will not reverse in the foreseeable future.</a:t>
          </a:r>
        </a:p>
      </xdr:txBody>
    </xdr:sp>
    <xdr:clientData/>
  </xdr:twoCellAnchor>
  <xdr:twoCellAnchor>
    <xdr:from>
      <xdr:col>1</xdr:col>
      <xdr:colOff>0</xdr:colOff>
      <xdr:row>0</xdr:row>
      <xdr:rowOff>0</xdr:rowOff>
    </xdr:from>
    <xdr:to>
      <xdr:col>15</xdr:col>
      <xdr:colOff>0</xdr:colOff>
      <xdr:row>0</xdr:row>
      <xdr:rowOff>0</xdr:rowOff>
    </xdr:to>
    <xdr:sp>
      <xdr:nvSpPr>
        <xdr:cNvPr id="11" name="TextBox 12"/>
        <xdr:cNvSpPr txBox="1">
          <a:spLocks noChangeArrowheads="1"/>
        </xdr:cNvSpPr>
      </xdr:nvSpPr>
      <xdr:spPr>
        <a:xfrm>
          <a:off x="323850" y="0"/>
          <a:ext cx="6429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effective  rate  of taxation  is  lower  than  the  standard  rate of  the tax   applicable to the Company's profit mainly due to utilisation of unabsorbed reinvestment allowances brought forward.</a:t>
          </a:r>
        </a:p>
      </xdr:txBody>
    </xdr:sp>
    <xdr:clientData/>
  </xdr:twoCellAnchor>
  <xdr:twoCellAnchor>
    <xdr:from>
      <xdr:col>1</xdr:col>
      <xdr:colOff>0</xdr:colOff>
      <xdr:row>0</xdr:row>
      <xdr:rowOff>0</xdr:rowOff>
    </xdr:from>
    <xdr:to>
      <xdr:col>15</xdr:col>
      <xdr:colOff>0</xdr:colOff>
      <xdr:row>0</xdr:row>
      <xdr:rowOff>0</xdr:rowOff>
    </xdr:to>
    <xdr:sp>
      <xdr:nvSpPr>
        <xdr:cNvPr id="12" name="TextBox 13"/>
        <xdr:cNvSpPr txBox="1">
          <a:spLocks noChangeArrowheads="1"/>
        </xdr:cNvSpPr>
      </xdr:nvSpPr>
      <xdr:spPr>
        <a:xfrm>
          <a:off x="323850" y="0"/>
          <a:ext cx="6429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As  at  31 December,  1998, the  Company has the following  tax   benefits  (subject  to the agreement  of the  tax authorities),  which  are available  for  set-off  against  future  taxable income :</a:t>
          </a:r>
        </a:p>
      </xdr:txBody>
    </xdr:sp>
    <xdr:clientData/>
  </xdr:twoCellAnchor>
  <xdr:twoCellAnchor>
    <xdr:from>
      <xdr:col>1</xdr:col>
      <xdr:colOff>9525</xdr:colOff>
      <xdr:row>0</xdr:row>
      <xdr:rowOff>0</xdr:rowOff>
    </xdr:from>
    <xdr:to>
      <xdr:col>15</xdr:col>
      <xdr:colOff>0</xdr:colOff>
      <xdr:row>0</xdr:row>
      <xdr:rowOff>0</xdr:rowOff>
    </xdr:to>
    <xdr:sp>
      <xdr:nvSpPr>
        <xdr:cNvPr id="13" name="TextBox 14"/>
        <xdr:cNvSpPr txBox="1">
          <a:spLocks noChangeArrowheads="1"/>
        </xdr:cNvSpPr>
      </xdr:nvSpPr>
      <xdr:spPr>
        <a:xfrm>
          <a:off x="333375" y="0"/>
          <a:ext cx="64198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revaluation of the Group and of the Company's land and building in 1991 were based upon valuations carried out by an independent firm of professional valuers using open market value basis.</a:t>
          </a:r>
        </a:p>
      </xdr:txBody>
    </xdr:sp>
    <xdr:clientData/>
  </xdr:twoCellAnchor>
  <xdr:twoCellAnchor>
    <xdr:from>
      <xdr:col>1</xdr:col>
      <xdr:colOff>0</xdr:colOff>
      <xdr:row>0</xdr:row>
      <xdr:rowOff>0</xdr:rowOff>
    </xdr:from>
    <xdr:to>
      <xdr:col>14</xdr:col>
      <xdr:colOff>723900</xdr:colOff>
      <xdr:row>0</xdr:row>
      <xdr:rowOff>0</xdr:rowOff>
    </xdr:to>
    <xdr:sp>
      <xdr:nvSpPr>
        <xdr:cNvPr id="14" name="TextBox 15"/>
        <xdr:cNvSpPr txBox="1">
          <a:spLocks noChangeArrowheads="1"/>
        </xdr:cNvSpPr>
      </xdr:nvSpPr>
      <xdr:spPr>
        <a:xfrm>
          <a:off x="323850" y="0"/>
          <a:ext cx="62865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Other assets comprises of computers, renovation and signboard.</a:t>
          </a:r>
        </a:p>
      </xdr:txBody>
    </xdr:sp>
    <xdr:clientData/>
  </xdr:twoCellAnchor>
  <xdr:twoCellAnchor>
    <xdr:from>
      <xdr:col>1</xdr:col>
      <xdr:colOff>0</xdr:colOff>
      <xdr:row>0</xdr:row>
      <xdr:rowOff>0</xdr:rowOff>
    </xdr:from>
    <xdr:to>
      <xdr:col>15</xdr:col>
      <xdr:colOff>0</xdr:colOff>
      <xdr:row>0</xdr:row>
      <xdr:rowOff>0</xdr:rowOff>
    </xdr:to>
    <xdr:sp>
      <xdr:nvSpPr>
        <xdr:cNvPr id="15" name="TextBox 16"/>
        <xdr:cNvSpPr txBox="1">
          <a:spLocks noChangeArrowheads="1"/>
        </xdr:cNvSpPr>
      </xdr:nvSpPr>
      <xdr:spPr>
        <a:xfrm>
          <a:off x="323850" y="0"/>
          <a:ext cx="6429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amount due from subsidiary company is  unsecured, interest  free  and  has  no  fixed term of repayment.</a:t>
          </a:r>
        </a:p>
      </xdr:txBody>
    </xdr:sp>
    <xdr:clientData/>
  </xdr:twoCellAnchor>
  <xdr:twoCellAnchor>
    <xdr:from>
      <xdr:col>1</xdr:col>
      <xdr:colOff>0</xdr:colOff>
      <xdr:row>0</xdr:row>
      <xdr:rowOff>0</xdr:rowOff>
    </xdr:from>
    <xdr:to>
      <xdr:col>15</xdr:col>
      <xdr:colOff>0</xdr:colOff>
      <xdr:row>0</xdr:row>
      <xdr:rowOff>0</xdr:rowOff>
    </xdr:to>
    <xdr:sp>
      <xdr:nvSpPr>
        <xdr:cNvPr id="16" name="TextBox 17"/>
        <xdr:cNvSpPr txBox="1">
          <a:spLocks noChangeArrowheads="1"/>
        </xdr:cNvSpPr>
      </xdr:nvSpPr>
      <xdr:spPr>
        <a:xfrm>
          <a:off x="323850" y="0"/>
          <a:ext cx="6429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result  of   Gamma  Paper  Products  Industries  Sdn  Bhd  is  not  consolidated  as  the company is dormant as at 31 December, 1998.</a:t>
          </a:r>
        </a:p>
      </xdr:txBody>
    </xdr:sp>
    <xdr:clientData/>
  </xdr:twoCellAnchor>
  <xdr:twoCellAnchor>
    <xdr:from>
      <xdr:col>1</xdr:col>
      <xdr:colOff>0</xdr:colOff>
      <xdr:row>0</xdr:row>
      <xdr:rowOff>0</xdr:rowOff>
    </xdr:from>
    <xdr:to>
      <xdr:col>15</xdr:col>
      <xdr:colOff>0</xdr:colOff>
      <xdr:row>0</xdr:row>
      <xdr:rowOff>0</xdr:rowOff>
    </xdr:to>
    <xdr:sp>
      <xdr:nvSpPr>
        <xdr:cNvPr id="17" name="TextBox 18"/>
        <xdr:cNvSpPr txBox="1">
          <a:spLocks noChangeArrowheads="1"/>
        </xdr:cNvSpPr>
      </xdr:nvSpPr>
      <xdr:spPr>
        <a:xfrm>
          <a:off x="323850" y="0"/>
          <a:ext cx="6429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This is secured by way of  first fixed and  floating  debenture over Company's assets, both present and future, pledge of  first  party  fixed  deposits  and  joint and several  guarantee by the directors.</a:t>
          </a:r>
        </a:p>
      </xdr:txBody>
    </xdr:sp>
    <xdr:clientData/>
  </xdr:twoCellAnchor>
  <xdr:twoCellAnchor>
    <xdr:from>
      <xdr:col>1</xdr:col>
      <xdr:colOff>0</xdr:colOff>
      <xdr:row>0</xdr:row>
      <xdr:rowOff>0</xdr:rowOff>
    </xdr:from>
    <xdr:to>
      <xdr:col>14</xdr:col>
      <xdr:colOff>790575</xdr:colOff>
      <xdr:row>0</xdr:row>
      <xdr:rowOff>0</xdr:rowOff>
    </xdr:to>
    <xdr:sp>
      <xdr:nvSpPr>
        <xdr:cNvPr id="18" name="TextBox 19"/>
        <xdr:cNvSpPr txBox="1">
          <a:spLocks noChangeArrowheads="1"/>
        </xdr:cNvSpPr>
      </xdr:nvSpPr>
      <xdr:spPr>
        <a:xfrm>
          <a:off x="323850" y="0"/>
          <a:ext cx="63531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They are secured by way of a fixed and  floating  debenture over the Company's present and future assets, pledge of fixed deposits and, joint and several guarantee by the directors.
The term loan is obtained at 2% above base lending  rate  on monthly rest.</a:t>
          </a:r>
        </a:p>
      </xdr:txBody>
    </xdr:sp>
    <xdr:clientData/>
  </xdr:twoCellAnchor>
  <xdr:twoCellAnchor>
    <xdr:from>
      <xdr:col>1</xdr:col>
      <xdr:colOff>9525</xdr:colOff>
      <xdr:row>0</xdr:row>
      <xdr:rowOff>0</xdr:rowOff>
    </xdr:from>
    <xdr:to>
      <xdr:col>14</xdr:col>
      <xdr:colOff>771525</xdr:colOff>
      <xdr:row>0</xdr:row>
      <xdr:rowOff>0</xdr:rowOff>
    </xdr:to>
    <xdr:sp>
      <xdr:nvSpPr>
        <xdr:cNvPr id="19" name="TextBox 20"/>
        <xdr:cNvSpPr txBox="1">
          <a:spLocks noChangeArrowheads="1"/>
        </xdr:cNvSpPr>
      </xdr:nvSpPr>
      <xdr:spPr>
        <a:xfrm>
          <a:off x="333375" y="0"/>
          <a:ext cx="63246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Company may suffer a substantial reduction in its turnover and earnings subsequent to July, 1999 upon termination of the production contract  with one of its major customers.</a:t>
          </a:r>
        </a:p>
      </xdr:txBody>
    </xdr:sp>
    <xdr:clientData/>
  </xdr:twoCellAnchor>
  <xdr:twoCellAnchor>
    <xdr:from>
      <xdr:col>1</xdr:col>
      <xdr:colOff>0</xdr:colOff>
      <xdr:row>0</xdr:row>
      <xdr:rowOff>0</xdr:rowOff>
    </xdr:from>
    <xdr:to>
      <xdr:col>14</xdr:col>
      <xdr:colOff>771525</xdr:colOff>
      <xdr:row>0</xdr:row>
      <xdr:rowOff>0</xdr:rowOff>
    </xdr:to>
    <xdr:sp>
      <xdr:nvSpPr>
        <xdr:cNvPr id="20" name="TextBox 21"/>
        <xdr:cNvSpPr txBox="1">
          <a:spLocks noChangeArrowheads="1"/>
        </xdr:cNvSpPr>
      </xdr:nvSpPr>
      <xdr:spPr>
        <a:xfrm>
          <a:off x="323850" y="0"/>
          <a:ext cx="63341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As at 31 December, 2000 the Company has unabsorbed tax losses and capital allowances carried forward at approximately RM500,000 available for set-off against future income subject to the agreement of the Inland Revenue Board.
</a:t>
          </a:r>
        </a:p>
      </xdr:txBody>
    </xdr:sp>
    <xdr:clientData/>
  </xdr:twoCellAnchor>
  <xdr:oneCellAnchor>
    <xdr:from>
      <xdr:col>4</xdr:col>
      <xdr:colOff>581025</xdr:colOff>
      <xdr:row>38</xdr:row>
      <xdr:rowOff>57150</xdr:rowOff>
    </xdr:from>
    <xdr:ext cx="85725" cy="228600"/>
    <xdr:sp>
      <xdr:nvSpPr>
        <xdr:cNvPr id="21" name="TextBox 22"/>
        <xdr:cNvSpPr txBox="1">
          <a:spLocks noChangeArrowheads="1"/>
        </xdr:cNvSpPr>
      </xdr:nvSpPr>
      <xdr:spPr>
        <a:xfrm>
          <a:off x="1876425" y="7658100"/>
          <a:ext cx="85725"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19</xdr:col>
      <xdr:colOff>0</xdr:colOff>
      <xdr:row>38</xdr:row>
      <xdr:rowOff>57150</xdr:rowOff>
    </xdr:from>
    <xdr:ext cx="85725" cy="228600"/>
    <xdr:sp>
      <xdr:nvSpPr>
        <xdr:cNvPr id="22" name="TextBox 23"/>
        <xdr:cNvSpPr txBox="1">
          <a:spLocks noChangeArrowheads="1"/>
        </xdr:cNvSpPr>
      </xdr:nvSpPr>
      <xdr:spPr>
        <a:xfrm>
          <a:off x="7600950" y="7658100"/>
          <a:ext cx="85725"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2</xdr:col>
      <xdr:colOff>28575</xdr:colOff>
      <xdr:row>0</xdr:row>
      <xdr:rowOff>0</xdr:rowOff>
    </xdr:from>
    <xdr:to>
      <xdr:col>14</xdr:col>
      <xdr:colOff>771525</xdr:colOff>
      <xdr:row>0</xdr:row>
      <xdr:rowOff>0</xdr:rowOff>
    </xdr:to>
    <xdr:sp>
      <xdr:nvSpPr>
        <xdr:cNvPr id="23" name="TextBox 24"/>
        <xdr:cNvSpPr txBox="1">
          <a:spLocks noChangeArrowheads="1"/>
        </xdr:cNvSpPr>
      </xdr:nvSpPr>
      <xdr:spPr>
        <a:xfrm>
          <a:off x="666750" y="0"/>
          <a:ext cx="5991225" cy="0"/>
        </a:xfrm>
        <a:prstGeom prst="rect">
          <a:avLst/>
        </a:prstGeom>
        <a:solidFill>
          <a:srgbClr val="FFFFFF">
            <a:alpha val="50000"/>
          </a:srgbClr>
        </a:solidFill>
        <a:ln w="9525" cmpd="sng">
          <a:noFill/>
        </a:ln>
      </xdr:spPr>
      <xdr:txBody>
        <a:bodyPr vertOverflow="clip" wrap="square"/>
        <a:p>
          <a:pPr algn="just">
            <a:defRPr/>
          </a:pPr>
          <a:r>
            <a:rPr lang="en-US" cap="none" sz="1200" b="0" i="0" u="none" baseline="0">
              <a:latin typeface="Times New Roman"/>
              <a:ea typeface="Times New Roman"/>
              <a:cs typeface="Times New Roman"/>
            </a:rPr>
            <a:t>increased its issued paid up capital from RM1,000,000 to RM2,000,000 by way of the issue of 1,000,000 Ordinary shares of RM1 each.
</a:t>
          </a:r>
        </a:p>
      </xdr:txBody>
    </xdr:sp>
    <xdr:clientData/>
  </xdr:twoCellAnchor>
  <xdr:twoCellAnchor>
    <xdr:from>
      <xdr:col>2</xdr:col>
      <xdr:colOff>0</xdr:colOff>
      <xdr:row>0</xdr:row>
      <xdr:rowOff>0</xdr:rowOff>
    </xdr:from>
    <xdr:to>
      <xdr:col>15</xdr:col>
      <xdr:colOff>0</xdr:colOff>
      <xdr:row>0</xdr:row>
      <xdr:rowOff>0</xdr:rowOff>
    </xdr:to>
    <xdr:sp>
      <xdr:nvSpPr>
        <xdr:cNvPr id="24" name="TextBox 25"/>
        <xdr:cNvSpPr txBox="1">
          <a:spLocks noChangeArrowheads="1"/>
        </xdr:cNvSpPr>
      </xdr:nvSpPr>
      <xdr:spPr>
        <a:xfrm>
          <a:off x="638175" y="0"/>
          <a:ext cx="61150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cash flows statement classified changes in cash and cash equivalents according to operating, investing and financing activities. The Company does not consider any of the assets other than cash and bank balance, and deposits with bank, reduced by bank overdraft, to meet the definition of cash and cash equivalents. The cash flows statement is prepared using the indirect method. </a:t>
          </a:r>
        </a:p>
      </xdr:txBody>
    </xdr:sp>
    <xdr:clientData/>
  </xdr:twoCellAnchor>
  <xdr:twoCellAnchor>
    <xdr:from>
      <xdr:col>1</xdr:col>
      <xdr:colOff>0</xdr:colOff>
      <xdr:row>0</xdr:row>
      <xdr:rowOff>0</xdr:rowOff>
    </xdr:from>
    <xdr:to>
      <xdr:col>14</xdr:col>
      <xdr:colOff>771525</xdr:colOff>
      <xdr:row>0</xdr:row>
      <xdr:rowOff>0</xdr:rowOff>
    </xdr:to>
    <xdr:sp>
      <xdr:nvSpPr>
        <xdr:cNvPr id="25" name="TextBox 26"/>
        <xdr:cNvSpPr txBox="1">
          <a:spLocks noChangeArrowheads="1"/>
        </xdr:cNvSpPr>
      </xdr:nvSpPr>
      <xdr:spPr>
        <a:xfrm>
          <a:off x="323850" y="0"/>
          <a:ext cx="63341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fixed deposits of the Company was placed wholly under lien with licenced bank for credit facilities granted.
</a:t>
          </a:r>
        </a:p>
      </xdr:txBody>
    </xdr:sp>
    <xdr:clientData/>
  </xdr:twoCellAnchor>
  <xdr:twoCellAnchor>
    <xdr:from>
      <xdr:col>1</xdr:col>
      <xdr:colOff>0</xdr:colOff>
      <xdr:row>0</xdr:row>
      <xdr:rowOff>0</xdr:rowOff>
    </xdr:from>
    <xdr:to>
      <xdr:col>14</xdr:col>
      <xdr:colOff>771525</xdr:colOff>
      <xdr:row>0</xdr:row>
      <xdr:rowOff>0</xdr:rowOff>
    </xdr:to>
    <xdr:sp>
      <xdr:nvSpPr>
        <xdr:cNvPr id="26" name="TextBox 27"/>
        <xdr:cNvSpPr txBox="1">
          <a:spLocks noChangeArrowheads="1"/>
        </xdr:cNvSpPr>
      </xdr:nvSpPr>
      <xdr:spPr>
        <a:xfrm>
          <a:off x="323850" y="0"/>
          <a:ext cx="63341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These facilities obtained from two financial institutions are unsecured but are guaranteed by the directors and placement of fixed deposits.</a:t>
          </a:r>
        </a:p>
      </xdr:txBody>
    </xdr:sp>
    <xdr:clientData/>
  </xdr:twoCellAnchor>
  <xdr:twoCellAnchor>
    <xdr:from>
      <xdr:col>1</xdr:col>
      <xdr:colOff>9525</xdr:colOff>
      <xdr:row>0</xdr:row>
      <xdr:rowOff>0</xdr:rowOff>
    </xdr:from>
    <xdr:to>
      <xdr:col>14</xdr:col>
      <xdr:colOff>790575</xdr:colOff>
      <xdr:row>0</xdr:row>
      <xdr:rowOff>0</xdr:rowOff>
    </xdr:to>
    <xdr:sp>
      <xdr:nvSpPr>
        <xdr:cNvPr id="27" name="TextBox 28"/>
        <xdr:cNvSpPr txBox="1">
          <a:spLocks noChangeArrowheads="1"/>
        </xdr:cNvSpPr>
      </xdr:nvSpPr>
      <xdr:spPr>
        <a:xfrm>
          <a:off x="333375" y="0"/>
          <a:ext cx="63436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During the year, the Company acquired fixed assets with an aggregate cost of RM3,659,859 (1999 :  RM3,627,822). Assets costing RM280,000 (1999 : RM NIL) were acquired by means of hire purchase. Cash payment of RM3,379,859 (1999 : RM3,627,822) was made to purchase the fixed assets.</a:t>
          </a:r>
        </a:p>
      </xdr:txBody>
    </xdr:sp>
    <xdr:clientData/>
  </xdr:twoCellAnchor>
  <xdr:twoCellAnchor>
    <xdr:from>
      <xdr:col>2</xdr:col>
      <xdr:colOff>9525</xdr:colOff>
      <xdr:row>0</xdr:row>
      <xdr:rowOff>0</xdr:rowOff>
    </xdr:from>
    <xdr:to>
      <xdr:col>14</xdr:col>
      <xdr:colOff>723900</xdr:colOff>
      <xdr:row>0</xdr:row>
      <xdr:rowOff>0</xdr:rowOff>
    </xdr:to>
    <xdr:sp>
      <xdr:nvSpPr>
        <xdr:cNvPr id="28" name="TextBox 29"/>
        <xdr:cNvSpPr txBox="1">
          <a:spLocks noChangeArrowheads="1"/>
        </xdr:cNvSpPr>
      </xdr:nvSpPr>
      <xdr:spPr>
        <a:xfrm>
          <a:off x="647700" y="0"/>
          <a:ext cx="59626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rates and basis used are consistent with those in previous year.</a:t>
          </a:r>
        </a:p>
      </xdr:txBody>
    </xdr:sp>
    <xdr:clientData/>
  </xdr:twoCellAnchor>
  <xdr:oneCellAnchor>
    <xdr:from>
      <xdr:col>4</xdr:col>
      <xdr:colOff>581025</xdr:colOff>
      <xdr:row>38</xdr:row>
      <xdr:rowOff>57150</xdr:rowOff>
    </xdr:from>
    <xdr:ext cx="85725" cy="228600"/>
    <xdr:sp>
      <xdr:nvSpPr>
        <xdr:cNvPr id="29" name="TextBox 30"/>
        <xdr:cNvSpPr txBox="1">
          <a:spLocks noChangeArrowheads="1"/>
        </xdr:cNvSpPr>
      </xdr:nvSpPr>
      <xdr:spPr>
        <a:xfrm>
          <a:off x="1876425" y="7658100"/>
          <a:ext cx="85725"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19</xdr:col>
      <xdr:colOff>0</xdr:colOff>
      <xdr:row>38</xdr:row>
      <xdr:rowOff>57150</xdr:rowOff>
    </xdr:from>
    <xdr:ext cx="85725" cy="228600"/>
    <xdr:sp>
      <xdr:nvSpPr>
        <xdr:cNvPr id="30" name="TextBox 31"/>
        <xdr:cNvSpPr txBox="1">
          <a:spLocks noChangeArrowheads="1"/>
        </xdr:cNvSpPr>
      </xdr:nvSpPr>
      <xdr:spPr>
        <a:xfrm>
          <a:off x="7600950" y="7658100"/>
          <a:ext cx="85725"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4</xdr:col>
      <xdr:colOff>581025</xdr:colOff>
      <xdr:row>38</xdr:row>
      <xdr:rowOff>57150</xdr:rowOff>
    </xdr:from>
    <xdr:ext cx="85725" cy="228600"/>
    <xdr:sp>
      <xdr:nvSpPr>
        <xdr:cNvPr id="31" name="TextBox 32"/>
        <xdr:cNvSpPr txBox="1">
          <a:spLocks noChangeArrowheads="1"/>
        </xdr:cNvSpPr>
      </xdr:nvSpPr>
      <xdr:spPr>
        <a:xfrm>
          <a:off x="1876425" y="7658100"/>
          <a:ext cx="85725"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19</xdr:col>
      <xdr:colOff>0</xdr:colOff>
      <xdr:row>38</xdr:row>
      <xdr:rowOff>57150</xdr:rowOff>
    </xdr:from>
    <xdr:ext cx="85725" cy="228600"/>
    <xdr:sp>
      <xdr:nvSpPr>
        <xdr:cNvPr id="32" name="TextBox 33"/>
        <xdr:cNvSpPr txBox="1">
          <a:spLocks noChangeArrowheads="1"/>
        </xdr:cNvSpPr>
      </xdr:nvSpPr>
      <xdr:spPr>
        <a:xfrm>
          <a:off x="7600950" y="7658100"/>
          <a:ext cx="85725"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1</xdr:col>
      <xdr:colOff>9525</xdr:colOff>
      <xdr:row>0</xdr:row>
      <xdr:rowOff>0</xdr:rowOff>
    </xdr:from>
    <xdr:to>
      <xdr:col>14</xdr:col>
      <xdr:colOff>771525</xdr:colOff>
      <xdr:row>0</xdr:row>
      <xdr:rowOff>0</xdr:rowOff>
    </xdr:to>
    <xdr:sp>
      <xdr:nvSpPr>
        <xdr:cNvPr id="33" name="TextBox 34"/>
        <xdr:cNvSpPr txBox="1">
          <a:spLocks noChangeArrowheads="1"/>
        </xdr:cNvSpPr>
      </xdr:nvSpPr>
      <xdr:spPr>
        <a:xfrm>
          <a:off x="333375" y="0"/>
          <a:ext cx="6324600" cy="0"/>
        </a:xfrm>
        <a:prstGeom prst="rect">
          <a:avLst/>
        </a:prstGeom>
        <a:solidFill>
          <a:srgbClr val="FFFFFF">
            <a:alpha val="50000"/>
          </a:srgbClr>
        </a:solidFill>
        <a:ln w="9525" cmpd="sng">
          <a:noFill/>
        </a:ln>
      </xdr:spPr>
      <xdr:txBody>
        <a:bodyPr vertOverflow="clip" wrap="square"/>
        <a:p>
          <a:pPr algn="just">
            <a:defRPr/>
          </a:pPr>
          <a:r>
            <a:rPr lang="en-US" cap="none" sz="1200" b="0" i="0" u="none" baseline="0">
              <a:latin typeface="Times New Roman"/>
              <a:ea typeface="Times New Roman"/>
              <a:cs typeface="Times New Roman"/>
            </a:rPr>
            <a:t>Subsequent to the balance sheet date, the Company issued 300,000 Ordinary shares of RM1 each.     
</a:t>
          </a:r>
        </a:p>
      </xdr:txBody>
    </xdr:sp>
    <xdr:clientData/>
  </xdr:twoCellAnchor>
  <xdr:twoCellAnchor>
    <xdr:from>
      <xdr:col>2</xdr:col>
      <xdr:colOff>28575</xdr:colOff>
      <xdr:row>0</xdr:row>
      <xdr:rowOff>0</xdr:rowOff>
    </xdr:from>
    <xdr:to>
      <xdr:col>14</xdr:col>
      <xdr:colOff>771525</xdr:colOff>
      <xdr:row>0</xdr:row>
      <xdr:rowOff>0</xdr:rowOff>
    </xdr:to>
    <xdr:sp>
      <xdr:nvSpPr>
        <xdr:cNvPr id="34" name="TextBox 35"/>
        <xdr:cNvSpPr txBox="1">
          <a:spLocks noChangeArrowheads="1"/>
        </xdr:cNvSpPr>
      </xdr:nvSpPr>
      <xdr:spPr>
        <a:xfrm>
          <a:off x="666750" y="0"/>
          <a:ext cx="5991225" cy="0"/>
        </a:xfrm>
        <a:prstGeom prst="rect">
          <a:avLst/>
        </a:prstGeom>
        <a:solidFill>
          <a:srgbClr val="FFFFFF">
            <a:alpha val="50000"/>
          </a:srgbClr>
        </a:solidFill>
        <a:ln w="9525" cmpd="sng">
          <a:noFill/>
        </a:ln>
      </xdr:spPr>
      <xdr:txBody>
        <a:bodyPr vertOverflow="clip" wrap="square"/>
        <a:p>
          <a:pPr algn="just">
            <a:defRPr/>
          </a:pPr>
          <a:r>
            <a:rPr lang="en-US" cap="none" sz="1200" b="0" i="0" u="none" baseline="0">
              <a:latin typeface="Times New Roman"/>
              <a:ea typeface="Times New Roman"/>
              <a:cs typeface="Times New Roman"/>
            </a:rPr>
            <a:t>increased its authorised capital from RM1,000,000 to RM5,000,000 by creation of  4,000,000 Ordinary shares of RM1 each.     
</a:t>
          </a:r>
        </a:p>
      </xdr:txBody>
    </xdr:sp>
    <xdr:clientData/>
  </xdr:twoCellAnchor>
  <xdr:twoCellAnchor>
    <xdr:from>
      <xdr:col>1</xdr:col>
      <xdr:colOff>9525</xdr:colOff>
      <xdr:row>253</xdr:row>
      <xdr:rowOff>0</xdr:rowOff>
    </xdr:from>
    <xdr:to>
      <xdr:col>14</xdr:col>
      <xdr:colOff>790575</xdr:colOff>
      <xdr:row>253</xdr:row>
      <xdr:rowOff>0</xdr:rowOff>
    </xdr:to>
    <xdr:sp>
      <xdr:nvSpPr>
        <xdr:cNvPr id="35" name="TextBox 37"/>
        <xdr:cNvSpPr txBox="1">
          <a:spLocks noChangeArrowheads="1"/>
        </xdr:cNvSpPr>
      </xdr:nvSpPr>
      <xdr:spPr>
        <a:xfrm>
          <a:off x="333375" y="35604450"/>
          <a:ext cx="63436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During the year, the Company acquired fixed assets with an aggregate cost of RM4,917,822.   Cash payment of RM4,197,822 was made to purchase the fixed assets.</a:t>
          </a:r>
        </a:p>
      </xdr:txBody>
    </xdr:sp>
    <xdr:clientData/>
  </xdr:twoCellAnchor>
  <xdr:twoCellAnchor>
    <xdr:from>
      <xdr:col>1</xdr:col>
      <xdr:colOff>9525</xdr:colOff>
      <xdr:row>253</xdr:row>
      <xdr:rowOff>0</xdr:rowOff>
    </xdr:from>
    <xdr:to>
      <xdr:col>14</xdr:col>
      <xdr:colOff>838200</xdr:colOff>
      <xdr:row>253</xdr:row>
      <xdr:rowOff>0</xdr:rowOff>
    </xdr:to>
    <xdr:sp>
      <xdr:nvSpPr>
        <xdr:cNvPr id="36" name="TextBox 38"/>
        <xdr:cNvSpPr txBox="1">
          <a:spLocks noChangeArrowheads="1"/>
        </xdr:cNvSpPr>
      </xdr:nvSpPr>
      <xdr:spPr>
        <a:xfrm>
          <a:off x="333375" y="35604450"/>
          <a:ext cx="63912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During the period, the Company acquired fixed assets with an aggregate cost of RM527,335 (2000 :  RM1,683,203). Assets costing RM80,000 (2000 : RM460,000) were acquired by means of hire purchase. Cash payment of RM447,335 (2000 : RM1,223,203) was made to purchase the fixed assets.</a:t>
          </a:r>
        </a:p>
      </xdr:txBody>
    </xdr:sp>
    <xdr:clientData/>
  </xdr:twoCellAnchor>
  <xdr:twoCellAnchor>
    <xdr:from>
      <xdr:col>1</xdr:col>
      <xdr:colOff>9525</xdr:colOff>
      <xdr:row>253</xdr:row>
      <xdr:rowOff>0</xdr:rowOff>
    </xdr:from>
    <xdr:to>
      <xdr:col>14</xdr:col>
      <xdr:colOff>838200</xdr:colOff>
      <xdr:row>253</xdr:row>
      <xdr:rowOff>0</xdr:rowOff>
    </xdr:to>
    <xdr:sp>
      <xdr:nvSpPr>
        <xdr:cNvPr id="37" name="TextBox 39"/>
        <xdr:cNvSpPr txBox="1">
          <a:spLocks noChangeArrowheads="1"/>
        </xdr:cNvSpPr>
      </xdr:nvSpPr>
      <xdr:spPr>
        <a:xfrm>
          <a:off x="333375" y="35604450"/>
          <a:ext cx="63912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interim financial report is unaudited and has been prepared in compliance with MASB 26, Interim Financial Reporting.
The interim financial report should be read in conjunction with the audited financial statements of tha Group for the year ended 31 January, 2002.
The accounting policies and methods of computation adopted by the Group in this interim financial report are consistent with those adopted in the financial statements for the year ended 31 January, 2002.
The following notes explain the events and transactions that are significant to an understanding of the changes in the financial position and performance of the Group since the financial year ended 31 January, 2002.</a:t>
          </a:r>
        </a:p>
      </xdr:txBody>
    </xdr:sp>
    <xdr:clientData/>
  </xdr:twoCellAnchor>
  <xdr:twoCellAnchor>
    <xdr:from>
      <xdr:col>2</xdr:col>
      <xdr:colOff>9525</xdr:colOff>
      <xdr:row>253</xdr:row>
      <xdr:rowOff>0</xdr:rowOff>
    </xdr:from>
    <xdr:to>
      <xdr:col>14</xdr:col>
      <xdr:colOff>723900</xdr:colOff>
      <xdr:row>253</xdr:row>
      <xdr:rowOff>0</xdr:rowOff>
    </xdr:to>
    <xdr:sp>
      <xdr:nvSpPr>
        <xdr:cNvPr id="38" name="TextBox 40"/>
        <xdr:cNvSpPr txBox="1">
          <a:spLocks noChangeArrowheads="1"/>
        </xdr:cNvSpPr>
      </xdr:nvSpPr>
      <xdr:spPr>
        <a:xfrm>
          <a:off x="647700" y="35604450"/>
          <a:ext cx="59626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accounts are prepared using the historical cost convention (modified to include the revaluation of certain assets) and in accordance with approved accounting standards.</a:t>
          </a:r>
        </a:p>
      </xdr:txBody>
    </xdr:sp>
    <xdr:clientData/>
  </xdr:twoCellAnchor>
  <xdr:twoCellAnchor>
    <xdr:from>
      <xdr:col>2</xdr:col>
      <xdr:colOff>9525</xdr:colOff>
      <xdr:row>253</xdr:row>
      <xdr:rowOff>0</xdr:rowOff>
    </xdr:from>
    <xdr:to>
      <xdr:col>14</xdr:col>
      <xdr:colOff>723900</xdr:colOff>
      <xdr:row>253</xdr:row>
      <xdr:rowOff>0</xdr:rowOff>
    </xdr:to>
    <xdr:sp>
      <xdr:nvSpPr>
        <xdr:cNvPr id="39" name="TextBox 41"/>
        <xdr:cNvSpPr txBox="1">
          <a:spLocks noChangeArrowheads="1"/>
        </xdr:cNvSpPr>
      </xdr:nvSpPr>
      <xdr:spPr>
        <a:xfrm>
          <a:off x="647700" y="35604450"/>
          <a:ext cx="59626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Profits on contracts are included only when they can be reasonably foreseen and are recognised on a percentage of completion method.</a:t>
          </a:r>
        </a:p>
      </xdr:txBody>
    </xdr:sp>
    <xdr:clientData/>
  </xdr:twoCellAnchor>
  <xdr:twoCellAnchor>
    <xdr:from>
      <xdr:col>2</xdr:col>
      <xdr:colOff>9525</xdr:colOff>
      <xdr:row>253</xdr:row>
      <xdr:rowOff>0</xdr:rowOff>
    </xdr:from>
    <xdr:to>
      <xdr:col>14</xdr:col>
      <xdr:colOff>723900</xdr:colOff>
      <xdr:row>253</xdr:row>
      <xdr:rowOff>0</xdr:rowOff>
    </xdr:to>
    <xdr:sp>
      <xdr:nvSpPr>
        <xdr:cNvPr id="40" name="TextBox 42"/>
        <xdr:cNvSpPr txBox="1">
          <a:spLocks noChangeArrowheads="1"/>
        </xdr:cNvSpPr>
      </xdr:nvSpPr>
      <xdr:spPr>
        <a:xfrm>
          <a:off x="647700" y="35604450"/>
          <a:ext cx="59626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Stocks and work-in-progress are valued at the lower of cost and net realisable value.  Cost comprises purchase price including import duties where relevant, handling, transport and other directly attributable costs and in the case of finished goods includes direct cost of production, production and other overheads attributable to present location.</a:t>
          </a:r>
        </a:p>
      </xdr:txBody>
    </xdr:sp>
    <xdr:clientData/>
  </xdr:twoCellAnchor>
  <xdr:twoCellAnchor>
    <xdr:from>
      <xdr:col>2</xdr:col>
      <xdr:colOff>0</xdr:colOff>
      <xdr:row>253</xdr:row>
      <xdr:rowOff>0</xdr:rowOff>
    </xdr:from>
    <xdr:to>
      <xdr:col>14</xdr:col>
      <xdr:colOff>723900</xdr:colOff>
      <xdr:row>253</xdr:row>
      <xdr:rowOff>0</xdr:rowOff>
    </xdr:to>
    <xdr:sp>
      <xdr:nvSpPr>
        <xdr:cNvPr id="41" name="TextBox 43"/>
        <xdr:cNvSpPr txBox="1">
          <a:spLocks noChangeArrowheads="1"/>
        </xdr:cNvSpPr>
      </xdr:nvSpPr>
      <xdr:spPr>
        <a:xfrm>
          <a:off x="638175" y="35604450"/>
          <a:ext cx="59721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Stocks are valued at the lower of cost and net realisable value.  Cost comprises purchase price including import duties where relevant, handling, transport and other directly attributable cost.</a:t>
          </a:r>
        </a:p>
      </xdr:txBody>
    </xdr:sp>
    <xdr:clientData/>
  </xdr:twoCellAnchor>
  <xdr:twoCellAnchor>
    <xdr:from>
      <xdr:col>2</xdr:col>
      <xdr:colOff>0</xdr:colOff>
      <xdr:row>253</xdr:row>
      <xdr:rowOff>0</xdr:rowOff>
    </xdr:from>
    <xdr:to>
      <xdr:col>14</xdr:col>
      <xdr:colOff>723900</xdr:colOff>
      <xdr:row>253</xdr:row>
      <xdr:rowOff>0</xdr:rowOff>
    </xdr:to>
    <xdr:sp>
      <xdr:nvSpPr>
        <xdr:cNvPr id="42" name="TextBox 44"/>
        <xdr:cNvSpPr txBox="1">
          <a:spLocks noChangeArrowheads="1"/>
        </xdr:cNvSpPr>
      </xdr:nvSpPr>
      <xdr:spPr>
        <a:xfrm>
          <a:off x="638175" y="35604450"/>
          <a:ext cx="59721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Contract work-in-progress is stated at cost plus any attributable profit less any foreseeable losses and progress payments received and receivable.</a:t>
          </a:r>
        </a:p>
      </xdr:txBody>
    </xdr:sp>
    <xdr:clientData/>
  </xdr:twoCellAnchor>
  <xdr:twoCellAnchor>
    <xdr:from>
      <xdr:col>2</xdr:col>
      <xdr:colOff>0</xdr:colOff>
      <xdr:row>253</xdr:row>
      <xdr:rowOff>0</xdr:rowOff>
    </xdr:from>
    <xdr:to>
      <xdr:col>14</xdr:col>
      <xdr:colOff>723900</xdr:colOff>
      <xdr:row>253</xdr:row>
      <xdr:rowOff>0</xdr:rowOff>
    </xdr:to>
    <xdr:sp>
      <xdr:nvSpPr>
        <xdr:cNvPr id="43" name="TextBox 45"/>
        <xdr:cNvSpPr txBox="1">
          <a:spLocks noChangeArrowheads="1"/>
        </xdr:cNvSpPr>
      </xdr:nvSpPr>
      <xdr:spPr>
        <a:xfrm>
          <a:off x="638175" y="35604450"/>
          <a:ext cx="59721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Contract work-in-progress is stated at cost.  All contract cost incurred directly on incompleted contracts are disclosed as contract work-in-progress.  All related billings pertaining to incompleted contracts are deferred and taken up as progress billings.</a:t>
          </a:r>
        </a:p>
      </xdr:txBody>
    </xdr:sp>
    <xdr:clientData/>
  </xdr:twoCellAnchor>
  <xdr:twoCellAnchor>
    <xdr:from>
      <xdr:col>2</xdr:col>
      <xdr:colOff>0</xdr:colOff>
      <xdr:row>253</xdr:row>
      <xdr:rowOff>0</xdr:rowOff>
    </xdr:from>
    <xdr:to>
      <xdr:col>15</xdr:col>
      <xdr:colOff>0</xdr:colOff>
      <xdr:row>253</xdr:row>
      <xdr:rowOff>0</xdr:rowOff>
    </xdr:to>
    <xdr:sp>
      <xdr:nvSpPr>
        <xdr:cNvPr id="44" name="TextBox 46"/>
        <xdr:cNvSpPr txBox="1">
          <a:spLocks noChangeArrowheads="1"/>
        </xdr:cNvSpPr>
      </xdr:nvSpPr>
      <xdr:spPr>
        <a:xfrm>
          <a:off x="638175" y="35604450"/>
          <a:ext cx="61150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Deferred taxation is provided under the liability method for all material timing differences except where there is reasonable evidence that these timing differences will not reverse in the foreseeable future.</a:t>
          </a:r>
        </a:p>
      </xdr:txBody>
    </xdr:sp>
    <xdr:clientData/>
  </xdr:twoCellAnchor>
  <xdr:twoCellAnchor>
    <xdr:from>
      <xdr:col>2</xdr:col>
      <xdr:colOff>9525</xdr:colOff>
      <xdr:row>253</xdr:row>
      <xdr:rowOff>0</xdr:rowOff>
    </xdr:from>
    <xdr:to>
      <xdr:col>14</xdr:col>
      <xdr:colOff>723900</xdr:colOff>
      <xdr:row>253</xdr:row>
      <xdr:rowOff>0</xdr:rowOff>
    </xdr:to>
    <xdr:sp>
      <xdr:nvSpPr>
        <xdr:cNvPr id="45" name="TextBox 47"/>
        <xdr:cNvSpPr txBox="1">
          <a:spLocks noChangeArrowheads="1"/>
        </xdr:cNvSpPr>
      </xdr:nvSpPr>
      <xdr:spPr>
        <a:xfrm>
          <a:off x="647700" y="35604450"/>
          <a:ext cx="59626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Depreciation is calculated on a straight line basis over the expected useful lives of the assets concerned.  The principal annual rates used for this purpose have been :-</a:t>
          </a:r>
        </a:p>
      </xdr:txBody>
    </xdr:sp>
    <xdr:clientData/>
  </xdr:twoCellAnchor>
  <xdr:twoCellAnchor>
    <xdr:from>
      <xdr:col>2</xdr:col>
      <xdr:colOff>0</xdr:colOff>
      <xdr:row>253</xdr:row>
      <xdr:rowOff>0</xdr:rowOff>
    </xdr:from>
    <xdr:to>
      <xdr:col>14</xdr:col>
      <xdr:colOff>742950</xdr:colOff>
      <xdr:row>253</xdr:row>
      <xdr:rowOff>0</xdr:rowOff>
    </xdr:to>
    <xdr:sp>
      <xdr:nvSpPr>
        <xdr:cNvPr id="46" name="TextBox 48"/>
        <xdr:cNvSpPr txBox="1">
          <a:spLocks noChangeArrowheads="1"/>
        </xdr:cNvSpPr>
      </xdr:nvSpPr>
      <xdr:spPr>
        <a:xfrm>
          <a:off x="638175" y="35604450"/>
          <a:ext cx="59912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 depreciation is provided on leasehold building.  This not in compliance with the International Accounting Standard No 4.</a:t>
          </a:r>
        </a:p>
      </xdr:txBody>
    </xdr:sp>
    <xdr:clientData/>
  </xdr:twoCellAnchor>
  <xdr:twoCellAnchor>
    <xdr:from>
      <xdr:col>2</xdr:col>
      <xdr:colOff>9525</xdr:colOff>
      <xdr:row>253</xdr:row>
      <xdr:rowOff>0</xdr:rowOff>
    </xdr:from>
    <xdr:to>
      <xdr:col>14</xdr:col>
      <xdr:colOff>723900</xdr:colOff>
      <xdr:row>253</xdr:row>
      <xdr:rowOff>0</xdr:rowOff>
    </xdr:to>
    <xdr:sp>
      <xdr:nvSpPr>
        <xdr:cNvPr id="47" name="TextBox 49"/>
        <xdr:cNvSpPr txBox="1">
          <a:spLocks noChangeArrowheads="1"/>
        </xdr:cNvSpPr>
      </xdr:nvSpPr>
      <xdr:spPr>
        <a:xfrm>
          <a:off x="647700" y="35604450"/>
          <a:ext cx="59626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Fixed assets are stated at cost or valuation less depreciation.  Leasehold land and building is depreciated over the period of the lease.</a:t>
          </a:r>
        </a:p>
      </xdr:txBody>
    </xdr:sp>
    <xdr:clientData/>
  </xdr:twoCellAnchor>
  <xdr:twoCellAnchor>
    <xdr:from>
      <xdr:col>2</xdr:col>
      <xdr:colOff>9525</xdr:colOff>
      <xdr:row>253</xdr:row>
      <xdr:rowOff>0</xdr:rowOff>
    </xdr:from>
    <xdr:to>
      <xdr:col>15</xdr:col>
      <xdr:colOff>0</xdr:colOff>
      <xdr:row>253</xdr:row>
      <xdr:rowOff>0</xdr:rowOff>
    </xdr:to>
    <xdr:sp>
      <xdr:nvSpPr>
        <xdr:cNvPr id="48" name="TextBox 50"/>
        <xdr:cNvSpPr txBox="1">
          <a:spLocks noChangeArrowheads="1"/>
        </xdr:cNvSpPr>
      </xdr:nvSpPr>
      <xdr:spPr>
        <a:xfrm>
          <a:off x="647700" y="35604450"/>
          <a:ext cx="61055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Land and development expenditure includes expenditure on land and developing of housing units which will be sold; and expenditure on land and development of housing units which will be retained as an investment for the purpose of earning rental income.</a:t>
          </a:r>
        </a:p>
      </xdr:txBody>
    </xdr:sp>
    <xdr:clientData/>
  </xdr:twoCellAnchor>
  <xdr:twoCellAnchor>
    <xdr:from>
      <xdr:col>2</xdr:col>
      <xdr:colOff>9525</xdr:colOff>
      <xdr:row>253</xdr:row>
      <xdr:rowOff>0</xdr:rowOff>
    </xdr:from>
    <xdr:to>
      <xdr:col>15</xdr:col>
      <xdr:colOff>0</xdr:colOff>
      <xdr:row>253</xdr:row>
      <xdr:rowOff>0</xdr:rowOff>
    </xdr:to>
    <xdr:sp>
      <xdr:nvSpPr>
        <xdr:cNvPr id="49" name="TextBox 51"/>
        <xdr:cNvSpPr txBox="1">
          <a:spLocks noChangeArrowheads="1"/>
        </xdr:cNvSpPr>
      </xdr:nvSpPr>
      <xdr:spPr>
        <a:xfrm>
          <a:off x="647700" y="35604450"/>
          <a:ext cx="61055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Expenditure incurred on the land and development is deferred and will be charged to Profit and Loss Account when the housing units are sold or at such time, if any, that expenditure is considered to be abortive.  Expenditure on assets retained for investments will be transferred to fixed assets when such assets are identified.  It is not possible at this point in time to apportion the expenditure between these 2 categories of assets.</a:t>
          </a:r>
        </a:p>
      </xdr:txBody>
    </xdr:sp>
    <xdr:clientData/>
  </xdr:twoCellAnchor>
  <xdr:twoCellAnchor>
    <xdr:from>
      <xdr:col>2</xdr:col>
      <xdr:colOff>9525</xdr:colOff>
      <xdr:row>253</xdr:row>
      <xdr:rowOff>0</xdr:rowOff>
    </xdr:from>
    <xdr:to>
      <xdr:col>14</xdr:col>
      <xdr:colOff>742950</xdr:colOff>
      <xdr:row>253</xdr:row>
      <xdr:rowOff>0</xdr:rowOff>
    </xdr:to>
    <xdr:sp>
      <xdr:nvSpPr>
        <xdr:cNvPr id="50" name="TextBox 52"/>
        <xdr:cNvSpPr txBox="1">
          <a:spLocks noChangeArrowheads="1"/>
        </xdr:cNvSpPr>
      </xdr:nvSpPr>
      <xdr:spPr>
        <a:xfrm>
          <a:off x="647700" y="35604450"/>
          <a:ext cx="59817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This includes cost of land, legal fee, bank charges, interest and all direct expenditure incurred relating to the development of the land.</a:t>
          </a:r>
        </a:p>
      </xdr:txBody>
    </xdr:sp>
    <xdr:clientData/>
  </xdr:twoCellAnchor>
  <xdr:twoCellAnchor>
    <xdr:from>
      <xdr:col>2</xdr:col>
      <xdr:colOff>28575</xdr:colOff>
      <xdr:row>253</xdr:row>
      <xdr:rowOff>0</xdr:rowOff>
    </xdr:from>
    <xdr:to>
      <xdr:col>14</xdr:col>
      <xdr:colOff>723900</xdr:colOff>
      <xdr:row>253</xdr:row>
      <xdr:rowOff>0</xdr:rowOff>
    </xdr:to>
    <xdr:sp>
      <xdr:nvSpPr>
        <xdr:cNvPr id="51" name="TextBox 53"/>
        <xdr:cNvSpPr txBox="1">
          <a:spLocks noChangeArrowheads="1"/>
        </xdr:cNvSpPr>
      </xdr:nvSpPr>
      <xdr:spPr>
        <a:xfrm>
          <a:off x="666750" y="35604450"/>
          <a:ext cx="59436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Transactions in foreign currencies are converted into Malaysian Ringgit at the rates of exchange ruling on the transaction dates.</a:t>
          </a:r>
        </a:p>
      </xdr:txBody>
    </xdr:sp>
    <xdr:clientData/>
  </xdr:twoCellAnchor>
  <xdr:twoCellAnchor>
    <xdr:from>
      <xdr:col>2</xdr:col>
      <xdr:colOff>9525</xdr:colOff>
      <xdr:row>253</xdr:row>
      <xdr:rowOff>0</xdr:rowOff>
    </xdr:from>
    <xdr:to>
      <xdr:col>14</xdr:col>
      <xdr:colOff>742950</xdr:colOff>
      <xdr:row>253</xdr:row>
      <xdr:rowOff>0</xdr:rowOff>
    </xdr:to>
    <xdr:sp>
      <xdr:nvSpPr>
        <xdr:cNvPr id="52" name="TextBox 54"/>
        <xdr:cNvSpPr txBox="1">
          <a:spLocks noChangeArrowheads="1"/>
        </xdr:cNvSpPr>
      </xdr:nvSpPr>
      <xdr:spPr>
        <a:xfrm>
          <a:off x="647700" y="35604450"/>
          <a:ext cx="59817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Foreign currency assets and liabilities are converted into Malaysian Ringgit at the rates of exchange approximate to those ruling at the balance sheet date.</a:t>
          </a:r>
        </a:p>
      </xdr:txBody>
    </xdr:sp>
    <xdr:clientData/>
  </xdr:twoCellAnchor>
  <xdr:twoCellAnchor>
    <xdr:from>
      <xdr:col>2</xdr:col>
      <xdr:colOff>0</xdr:colOff>
      <xdr:row>253</xdr:row>
      <xdr:rowOff>0</xdr:rowOff>
    </xdr:from>
    <xdr:to>
      <xdr:col>14</xdr:col>
      <xdr:colOff>723900</xdr:colOff>
      <xdr:row>253</xdr:row>
      <xdr:rowOff>0</xdr:rowOff>
    </xdr:to>
    <xdr:sp>
      <xdr:nvSpPr>
        <xdr:cNvPr id="53" name="TextBox 55"/>
        <xdr:cNvSpPr txBox="1">
          <a:spLocks noChangeArrowheads="1"/>
        </xdr:cNvSpPr>
      </xdr:nvSpPr>
      <xdr:spPr>
        <a:xfrm>
          <a:off x="638175" y="35604450"/>
          <a:ext cx="59721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Investments are stated at cost less amounts provided or written off for any permanent diminution in value.  (No provision for diminution in value of investments is made unless the directors consider any diminution to be permanent.)</a:t>
          </a:r>
        </a:p>
      </xdr:txBody>
    </xdr:sp>
    <xdr:clientData/>
  </xdr:twoCellAnchor>
  <xdr:twoCellAnchor>
    <xdr:from>
      <xdr:col>2</xdr:col>
      <xdr:colOff>9525</xdr:colOff>
      <xdr:row>253</xdr:row>
      <xdr:rowOff>0</xdr:rowOff>
    </xdr:from>
    <xdr:to>
      <xdr:col>14</xdr:col>
      <xdr:colOff>723900</xdr:colOff>
      <xdr:row>253</xdr:row>
      <xdr:rowOff>0</xdr:rowOff>
    </xdr:to>
    <xdr:sp>
      <xdr:nvSpPr>
        <xdr:cNvPr id="54" name="TextBox 56"/>
        <xdr:cNvSpPr txBox="1">
          <a:spLocks noChangeArrowheads="1"/>
        </xdr:cNvSpPr>
      </xdr:nvSpPr>
      <xdr:spPr>
        <a:xfrm>
          <a:off x="647700" y="35604450"/>
          <a:ext cx="59626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Provision is made in respect of debts considered doubtful of collection; debts that are irrecoverable are written off.</a:t>
          </a:r>
        </a:p>
      </xdr:txBody>
    </xdr:sp>
    <xdr:clientData/>
  </xdr:twoCellAnchor>
  <xdr:twoCellAnchor>
    <xdr:from>
      <xdr:col>2</xdr:col>
      <xdr:colOff>9525</xdr:colOff>
      <xdr:row>253</xdr:row>
      <xdr:rowOff>0</xdr:rowOff>
    </xdr:from>
    <xdr:to>
      <xdr:col>14</xdr:col>
      <xdr:colOff>723900</xdr:colOff>
      <xdr:row>253</xdr:row>
      <xdr:rowOff>0</xdr:rowOff>
    </xdr:to>
    <xdr:sp>
      <xdr:nvSpPr>
        <xdr:cNvPr id="55" name="TextBox 57"/>
        <xdr:cNvSpPr txBox="1">
          <a:spLocks noChangeArrowheads="1"/>
        </xdr:cNvSpPr>
      </xdr:nvSpPr>
      <xdr:spPr>
        <a:xfrm>
          <a:off x="647700" y="35604450"/>
          <a:ext cx="59626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A company in which the Group/Company has joint control over its financial and operating policy decisions and not being a subsidiary or an associated company is treated as a joint venture company.
Investment in the joint venture company is accounted for using proportionate consolidation method.  The assets and liabilities including profit and loss of the joint venture company are consolidated in the Group balance sheet and Profit and loss account in proportion to the Group's equity holding.</a:t>
          </a:r>
        </a:p>
      </xdr:txBody>
    </xdr:sp>
    <xdr:clientData/>
  </xdr:twoCellAnchor>
  <xdr:twoCellAnchor>
    <xdr:from>
      <xdr:col>2</xdr:col>
      <xdr:colOff>0</xdr:colOff>
      <xdr:row>253</xdr:row>
      <xdr:rowOff>0</xdr:rowOff>
    </xdr:from>
    <xdr:to>
      <xdr:col>14</xdr:col>
      <xdr:colOff>723900</xdr:colOff>
      <xdr:row>253</xdr:row>
      <xdr:rowOff>0</xdr:rowOff>
    </xdr:to>
    <xdr:sp>
      <xdr:nvSpPr>
        <xdr:cNvPr id="56" name="TextBox 58"/>
        <xdr:cNvSpPr txBox="1">
          <a:spLocks noChangeArrowheads="1"/>
        </xdr:cNvSpPr>
      </xdr:nvSpPr>
      <xdr:spPr>
        <a:xfrm>
          <a:off x="638175" y="35604450"/>
          <a:ext cx="59721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Expenses incurred in connection with the incorporation of the Company have been deferred and charged to preliminary expenses.  All other expenses have been charged to pre-operating expenses.</a:t>
          </a:r>
        </a:p>
      </xdr:txBody>
    </xdr:sp>
    <xdr:clientData/>
  </xdr:twoCellAnchor>
  <xdr:twoCellAnchor>
    <xdr:from>
      <xdr:col>2</xdr:col>
      <xdr:colOff>9525</xdr:colOff>
      <xdr:row>253</xdr:row>
      <xdr:rowOff>0</xdr:rowOff>
    </xdr:from>
    <xdr:to>
      <xdr:col>14</xdr:col>
      <xdr:colOff>723900</xdr:colOff>
      <xdr:row>253</xdr:row>
      <xdr:rowOff>0</xdr:rowOff>
    </xdr:to>
    <xdr:sp>
      <xdr:nvSpPr>
        <xdr:cNvPr id="57" name="TextBox 59"/>
        <xdr:cNvSpPr txBox="1">
          <a:spLocks noChangeArrowheads="1"/>
        </xdr:cNvSpPr>
      </xdr:nvSpPr>
      <xdr:spPr>
        <a:xfrm>
          <a:off x="647700" y="35604450"/>
          <a:ext cx="59626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Expenditure carried forward comprise of preliminary and pre-operating expenses and are amortised systematically over ten years upon commencement of operations.</a:t>
          </a:r>
        </a:p>
      </xdr:txBody>
    </xdr:sp>
    <xdr:clientData/>
  </xdr:twoCellAnchor>
  <xdr:twoCellAnchor>
    <xdr:from>
      <xdr:col>2</xdr:col>
      <xdr:colOff>9525</xdr:colOff>
      <xdr:row>253</xdr:row>
      <xdr:rowOff>0</xdr:rowOff>
    </xdr:from>
    <xdr:to>
      <xdr:col>14</xdr:col>
      <xdr:colOff>723900</xdr:colOff>
      <xdr:row>253</xdr:row>
      <xdr:rowOff>0</xdr:rowOff>
    </xdr:to>
    <xdr:sp>
      <xdr:nvSpPr>
        <xdr:cNvPr id="58" name="TextBox 60"/>
        <xdr:cNvSpPr txBox="1">
          <a:spLocks noChangeArrowheads="1"/>
        </xdr:cNvSpPr>
      </xdr:nvSpPr>
      <xdr:spPr>
        <a:xfrm>
          <a:off x="647700" y="35604450"/>
          <a:ext cx="59626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Expenditure carried forward will be written off when the Company commences trading.</a:t>
          </a:r>
        </a:p>
      </xdr:txBody>
    </xdr:sp>
    <xdr:clientData/>
  </xdr:twoCellAnchor>
  <xdr:twoCellAnchor>
    <xdr:from>
      <xdr:col>2</xdr:col>
      <xdr:colOff>9525</xdr:colOff>
      <xdr:row>253</xdr:row>
      <xdr:rowOff>0</xdr:rowOff>
    </xdr:from>
    <xdr:to>
      <xdr:col>13</xdr:col>
      <xdr:colOff>0</xdr:colOff>
      <xdr:row>253</xdr:row>
      <xdr:rowOff>0</xdr:rowOff>
    </xdr:to>
    <xdr:sp>
      <xdr:nvSpPr>
        <xdr:cNvPr id="59" name="TextBox 61"/>
        <xdr:cNvSpPr txBox="1">
          <a:spLocks noChangeArrowheads="1"/>
        </xdr:cNvSpPr>
      </xdr:nvSpPr>
      <xdr:spPr>
        <a:xfrm>
          <a:off x="647700" y="35604450"/>
          <a:ext cx="50958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Expenditure carried forward will be written off against future profit generated from operations.</a:t>
          </a:r>
        </a:p>
      </xdr:txBody>
    </xdr:sp>
    <xdr:clientData/>
  </xdr:twoCellAnchor>
  <xdr:twoCellAnchor>
    <xdr:from>
      <xdr:col>1</xdr:col>
      <xdr:colOff>0</xdr:colOff>
      <xdr:row>253</xdr:row>
      <xdr:rowOff>0</xdr:rowOff>
    </xdr:from>
    <xdr:to>
      <xdr:col>14</xdr:col>
      <xdr:colOff>723900</xdr:colOff>
      <xdr:row>253</xdr:row>
      <xdr:rowOff>0</xdr:rowOff>
    </xdr:to>
    <xdr:sp>
      <xdr:nvSpPr>
        <xdr:cNvPr id="60" name="TextBox 62"/>
        <xdr:cNvSpPr txBox="1">
          <a:spLocks noChangeArrowheads="1"/>
        </xdr:cNvSpPr>
      </xdr:nvSpPr>
      <xdr:spPr>
        <a:xfrm>
          <a:off x="323850" y="35604450"/>
          <a:ext cx="62865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As at 31 December 1997, the Company has the following tax benefits (subject to the agreement of the tax authorities), which are available for set-off against future taxable income :</a:t>
          </a:r>
        </a:p>
      </xdr:txBody>
    </xdr:sp>
    <xdr:clientData/>
  </xdr:twoCellAnchor>
  <xdr:twoCellAnchor>
    <xdr:from>
      <xdr:col>1</xdr:col>
      <xdr:colOff>0</xdr:colOff>
      <xdr:row>253</xdr:row>
      <xdr:rowOff>0</xdr:rowOff>
    </xdr:from>
    <xdr:to>
      <xdr:col>14</xdr:col>
      <xdr:colOff>723900</xdr:colOff>
      <xdr:row>253</xdr:row>
      <xdr:rowOff>0</xdr:rowOff>
    </xdr:to>
    <xdr:sp>
      <xdr:nvSpPr>
        <xdr:cNvPr id="61" name="TextBox 63"/>
        <xdr:cNvSpPr txBox="1">
          <a:spLocks noChangeArrowheads="1"/>
        </xdr:cNvSpPr>
      </xdr:nvSpPr>
      <xdr:spPr>
        <a:xfrm>
          <a:off x="323850" y="35604450"/>
          <a:ext cx="62865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Based on estimated tax credits available and the prevailing tax rates applicable to dividends, the Company will be liable to incurred additional income tax of about RM                    if all of its unappropriated profits as at 31 December, 1997 were to be distributed by way of cash dividend.</a:t>
          </a:r>
        </a:p>
      </xdr:txBody>
    </xdr:sp>
    <xdr:clientData/>
  </xdr:twoCellAnchor>
  <xdr:twoCellAnchor>
    <xdr:from>
      <xdr:col>1</xdr:col>
      <xdr:colOff>9525</xdr:colOff>
      <xdr:row>253</xdr:row>
      <xdr:rowOff>0</xdr:rowOff>
    </xdr:from>
    <xdr:to>
      <xdr:col>15</xdr:col>
      <xdr:colOff>0</xdr:colOff>
      <xdr:row>253</xdr:row>
      <xdr:rowOff>0</xdr:rowOff>
    </xdr:to>
    <xdr:sp>
      <xdr:nvSpPr>
        <xdr:cNvPr id="62" name="TextBox 64"/>
        <xdr:cNvSpPr txBox="1">
          <a:spLocks noChangeArrowheads="1"/>
        </xdr:cNvSpPr>
      </xdr:nvSpPr>
      <xdr:spPr>
        <a:xfrm>
          <a:off x="333375" y="35604450"/>
          <a:ext cx="64198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revaluation of the Group and of the Company's land and building in 1991 were based upon valuations carried out by an independent firm of professional valuers using open market value basis.</a:t>
          </a:r>
        </a:p>
      </xdr:txBody>
    </xdr:sp>
    <xdr:clientData/>
  </xdr:twoCellAnchor>
  <xdr:twoCellAnchor>
    <xdr:from>
      <xdr:col>1</xdr:col>
      <xdr:colOff>9525</xdr:colOff>
      <xdr:row>253</xdr:row>
      <xdr:rowOff>0</xdr:rowOff>
    </xdr:from>
    <xdr:to>
      <xdr:col>14</xdr:col>
      <xdr:colOff>723900</xdr:colOff>
      <xdr:row>253</xdr:row>
      <xdr:rowOff>0</xdr:rowOff>
    </xdr:to>
    <xdr:sp>
      <xdr:nvSpPr>
        <xdr:cNvPr id="63" name="TextBox 65"/>
        <xdr:cNvSpPr txBox="1">
          <a:spLocks noChangeArrowheads="1"/>
        </xdr:cNvSpPr>
      </xdr:nvSpPr>
      <xdr:spPr>
        <a:xfrm>
          <a:off x="333375"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results of A Sdn Bhd was not consolidated due to the investments was disposed off subsequent to the balance sheet date.</a:t>
          </a:r>
        </a:p>
      </xdr:txBody>
    </xdr:sp>
    <xdr:clientData/>
  </xdr:twoCellAnchor>
  <xdr:twoCellAnchor>
    <xdr:from>
      <xdr:col>1</xdr:col>
      <xdr:colOff>0</xdr:colOff>
      <xdr:row>253</xdr:row>
      <xdr:rowOff>0</xdr:rowOff>
    </xdr:from>
    <xdr:to>
      <xdr:col>14</xdr:col>
      <xdr:colOff>723900</xdr:colOff>
      <xdr:row>253</xdr:row>
      <xdr:rowOff>0</xdr:rowOff>
    </xdr:to>
    <xdr:sp>
      <xdr:nvSpPr>
        <xdr:cNvPr id="64" name="TextBox 66"/>
        <xdr:cNvSpPr txBox="1">
          <a:spLocks noChangeArrowheads="1"/>
        </xdr:cNvSpPr>
      </xdr:nvSpPr>
      <xdr:spPr>
        <a:xfrm>
          <a:off x="323850" y="35604450"/>
          <a:ext cx="6286500" cy="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The quoted shares have been pledged to a financial institution for term loan facility granted.  The market value of the shares quoted outside Malaysia is not available as the counter was suspended on the London Stock Exchanges as at 31 December, 1997.</a:t>
          </a:r>
        </a:p>
      </xdr:txBody>
    </xdr:sp>
    <xdr:clientData/>
  </xdr:twoCellAnchor>
  <xdr:twoCellAnchor>
    <xdr:from>
      <xdr:col>1</xdr:col>
      <xdr:colOff>9525</xdr:colOff>
      <xdr:row>253</xdr:row>
      <xdr:rowOff>0</xdr:rowOff>
    </xdr:from>
    <xdr:to>
      <xdr:col>14</xdr:col>
      <xdr:colOff>742950</xdr:colOff>
      <xdr:row>253</xdr:row>
      <xdr:rowOff>0</xdr:rowOff>
    </xdr:to>
    <xdr:sp>
      <xdr:nvSpPr>
        <xdr:cNvPr id="65" name="TextBox 67"/>
        <xdr:cNvSpPr txBox="1">
          <a:spLocks noChangeArrowheads="1"/>
        </xdr:cNvSpPr>
      </xdr:nvSpPr>
      <xdr:spPr>
        <a:xfrm>
          <a:off x="333375" y="35604450"/>
          <a:ext cx="62960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term loans are obtained from various banks at annual rates of interest ranging from 1.00% to 1.25% above base lending rates or the prevailing inter-bank offered rates of these banks.</a:t>
          </a:r>
        </a:p>
      </xdr:txBody>
    </xdr:sp>
    <xdr:clientData/>
  </xdr:twoCellAnchor>
  <xdr:oneCellAnchor>
    <xdr:from>
      <xdr:col>4</xdr:col>
      <xdr:colOff>533400</xdr:colOff>
      <xdr:row>297</xdr:row>
      <xdr:rowOff>0</xdr:rowOff>
    </xdr:from>
    <xdr:ext cx="76200" cy="228600"/>
    <xdr:sp>
      <xdr:nvSpPr>
        <xdr:cNvPr id="66" name="TextBox 68"/>
        <xdr:cNvSpPr txBox="1">
          <a:spLocks noChangeArrowheads="1"/>
        </xdr:cNvSpPr>
      </xdr:nvSpPr>
      <xdr:spPr>
        <a:xfrm>
          <a:off x="1828800" y="4440555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253</xdr:row>
      <xdr:rowOff>0</xdr:rowOff>
    </xdr:from>
    <xdr:to>
      <xdr:col>14</xdr:col>
      <xdr:colOff>723900</xdr:colOff>
      <xdr:row>253</xdr:row>
      <xdr:rowOff>0</xdr:rowOff>
    </xdr:to>
    <xdr:sp>
      <xdr:nvSpPr>
        <xdr:cNvPr id="67" name="TextBox 69"/>
        <xdr:cNvSpPr txBox="1">
          <a:spLocks noChangeArrowheads="1"/>
        </xdr:cNvSpPr>
      </xdr:nvSpPr>
      <xdr:spPr>
        <a:xfrm>
          <a:off x="323850" y="35604450"/>
          <a:ext cx="62865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term loans previously obtained by the group are secured by fixed and collateral registered charges over certain land development properties of the group.</a:t>
          </a:r>
        </a:p>
      </xdr:txBody>
    </xdr:sp>
    <xdr:clientData/>
  </xdr:twoCellAnchor>
  <xdr:twoCellAnchor>
    <xdr:from>
      <xdr:col>1</xdr:col>
      <xdr:colOff>9525</xdr:colOff>
      <xdr:row>253</xdr:row>
      <xdr:rowOff>0</xdr:rowOff>
    </xdr:from>
    <xdr:to>
      <xdr:col>14</xdr:col>
      <xdr:colOff>742950</xdr:colOff>
      <xdr:row>253</xdr:row>
      <xdr:rowOff>0</xdr:rowOff>
    </xdr:to>
    <xdr:sp>
      <xdr:nvSpPr>
        <xdr:cNvPr id="68" name="TextBox 70"/>
        <xdr:cNvSpPr txBox="1">
          <a:spLocks noChangeArrowheads="1"/>
        </xdr:cNvSpPr>
      </xdr:nvSpPr>
      <xdr:spPr>
        <a:xfrm>
          <a:off x="333375" y="35604450"/>
          <a:ext cx="62960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Unsecured term loans include RM28.3 million (1996 : RM29.3 million) due to the Government of Malaysia, RM2,559.8 million (1996 : RM3,320.2 million) guaranteed by the Government of Malaysia and RM1,496.8 million (1996 : 1,535.4 million) representing US$600 million 7 7/8% Notes due on 15 June 2004.</a:t>
          </a:r>
        </a:p>
      </xdr:txBody>
    </xdr:sp>
    <xdr:clientData/>
  </xdr:twoCellAnchor>
  <xdr:twoCellAnchor>
    <xdr:from>
      <xdr:col>1</xdr:col>
      <xdr:colOff>9525</xdr:colOff>
      <xdr:row>253</xdr:row>
      <xdr:rowOff>0</xdr:rowOff>
    </xdr:from>
    <xdr:to>
      <xdr:col>15</xdr:col>
      <xdr:colOff>0</xdr:colOff>
      <xdr:row>253</xdr:row>
      <xdr:rowOff>0</xdr:rowOff>
    </xdr:to>
    <xdr:sp>
      <xdr:nvSpPr>
        <xdr:cNvPr id="69" name="TextBox 71"/>
        <xdr:cNvSpPr txBox="1">
          <a:spLocks noChangeArrowheads="1"/>
        </xdr:cNvSpPr>
      </xdr:nvSpPr>
      <xdr:spPr>
        <a:xfrm>
          <a:off x="333375" y="35604450"/>
          <a:ext cx="6419850"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A first fixed charge on certain plant and machinery of a subsidiary company was created for the secured term loan.</a:t>
          </a:r>
        </a:p>
      </xdr:txBody>
    </xdr:sp>
    <xdr:clientData/>
  </xdr:twoCellAnchor>
  <xdr:twoCellAnchor>
    <xdr:from>
      <xdr:col>1</xdr:col>
      <xdr:colOff>0</xdr:colOff>
      <xdr:row>253</xdr:row>
      <xdr:rowOff>0</xdr:rowOff>
    </xdr:from>
    <xdr:to>
      <xdr:col>14</xdr:col>
      <xdr:colOff>714375</xdr:colOff>
      <xdr:row>253</xdr:row>
      <xdr:rowOff>0</xdr:rowOff>
    </xdr:to>
    <xdr:sp>
      <xdr:nvSpPr>
        <xdr:cNvPr id="70" name="TextBox 72"/>
        <xdr:cNvSpPr txBox="1">
          <a:spLocks noChangeArrowheads="1"/>
        </xdr:cNvSpPr>
      </xdr:nvSpPr>
      <xdr:spPr>
        <a:xfrm>
          <a:off x="323850"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Interest rates range from 0.8% to 10.6% (1996 : 0.8% to 10.6%) per annum and the weighted average interest rate applicable to the portfolio of term loans outstanding as at 31 December 1997 is 7.3% (1994 : 6.7%) per annum.</a:t>
          </a:r>
        </a:p>
      </xdr:txBody>
    </xdr:sp>
    <xdr:clientData/>
  </xdr:twoCellAnchor>
  <xdr:twoCellAnchor>
    <xdr:from>
      <xdr:col>1</xdr:col>
      <xdr:colOff>0</xdr:colOff>
      <xdr:row>253</xdr:row>
      <xdr:rowOff>0</xdr:rowOff>
    </xdr:from>
    <xdr:to>
      <xdr:col>14</xdr:col>
      <xdr:colOff>723900</xdr:colOff>
      <xdr:row>253</xdr:row>
      <xdr:rowOff>0</xdr:rowOff>
    </xdr:to>
    <xdr:sp>
      <xdr:nvSpPr>
        <xdr:cNvPr id="71" name="TextBox 73"/>
        <xdr:cNvSpPr txBox="1">
          <a:spLocks noChangeArrowheads="1"/>
        </xdr:cNvSpPr>
      </xdr:nvSpPr>
      <xdr:spPr>
        <a:xfrm>
          <a:off x="323850" y="35604450"/>
          <a:ext cx="62865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Bank overdraft facilities obtained from two financial institutions are unsecured but are guaranteed by the directors and placement of fixed deposits by the directors.</a:t>
          </a:r>
        </a:p>
      </xdr:txBody>
    </xdr:sp>
    <xdr:clientData/>
  </xdr:twoCellAnchor>
  <xdr:twoCellAnchor>
    <xdr:from>
      <xdr:col>1</xdr:col>
      <xdr:colOff>9525</xdr:colOff>
      <xdr:row>253</xdr:row>
      <xdr:rowOff>0</xdr:rowOff>
    </xdr:from>
    <xdr:to>
      <xdr:col>14</xdr:col>
      <xdr:colOff>723900</xdr:colOff>
      <xdr:row>253</xdr:row>
      <xdr:rowOff>0</xdr:rowOff>
    </xdr:to>
    <xdr:sp>
      <xdr:nvSpPr>
        <xdr:cNvPr id="72" name="TextBox 74"/>
        <xdr:cNvSpPr txBox="1">
          <a:spLocks noChangeArrowheads="1"/>
        </xdr:cNvSpPr>
      </xdr:nvSpPr>
      <xdr:spPr>
        <a:xfrm>
          <a:off x="333375"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This is secured by way of fixed deposits, a charge on company's property, third party landed property and directors' joint and several guarantee.</a:t>
          </a:r>
        </a:p>
      </xdr:txBody>
    </xdr:sp>
    <xdr:clientData/>
  </xdr:twoCellAnchor>
  <xdr:twoCellAnchor>
    <xdr:from>
      <xdr:col>1</xdr:col>
      <xdr:colOff>9525</xdr:colOff>
      <xdr:row>253</xdr:row>
      <xdr:rowOff>0</xdr:rowOff>
    </xdr:from>
    <xdr:to>
      <xdr:col>14</xdr:col>
      <xdr:colOff>723900</xdr:colOff>
      <xdr:row>253</xdr:row>
      <xdr:rowOff>0</xdr:rowOff>
    </xdr:to>
    <xdr:sp>
      <xdr:nvSpPr>
        <xdr:cNvPr id="73" name="TextBox 75"/>
        <xdr:cNvSpPr txBox="1">
          <a:spLocks noChangeArrowheads="1"/>
        </xdr:cNvSpPr>
      </xdr:nvSpPr>
      <xdr:spPr>
        <a:xfrm>
          <a:off x="333375"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During the financial year, the Company issued                         Ordinary shares of RM1 each at par.</a:t>
          </a:r>
        </a:p>
      </xdr:txBody>
    </xdr:sp>
    <xdr:clientData/>
  </xdr:twoCellAnchor>
  <xdr:twoCellAnchor>
    <xdr:from>
      <xdr:col>1</xdr:col>
      <xdr:colOff>9525</xdr:colOff>
      <xdr:row>253</xdr:row>
      <xdr:rowOff>0</xdr:rowOff>
    </xdr:from>
    <xdr:to>
      <xdr:col>14</xdr:col>
      <xdr:colOff>723900</xdr:colOff>
      <xdr:row>253</xdr:row>
      <xdr:rowOff>0</xdr:rowOff>
    </xdr:to>
    <xdr:sp>
      <xdr:nvSpPr>
        <xdr:cNvPr id="74" name="TextBox 76"/>
        <xdr:cNvSpPr txBox="1">
          <a:spLocks noChangeArrowheads="1"/>
        </xdr:cNvSpPr>
      </xdr:nvSpPr>
      <xdr:spPr>
        <a:xfrm>
          <a:off x="333375"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During the financial year, the Company issued                          Ordinary shares of RM1 each at par for cash.  The authorised share capital of the    Company was increased  from RM                  to RM                     by the creation of an   additional  Ordinary shares of RM                     each.</a:t>
          </a:r>
        </a:p>
      </xdr:txBody>
    </xdr:sp>
    <xdr:clientData/>
  </xdr:twoCellAnchor>
  <xdr:twoCellAnchor>
    <xdr:from>
      <xdr:col>1</xdr:col>
      <xdr:colOff>0</xdr:colOff>
      <xdr:row>253</xdr:row>
      <xdr:rowOff>0</xdr:rowOff>
    </xdr:from>
    <xdr:to>
      <xdr:col>15</xdr:col>
      <xdr:colOff>0</xdr:colOff>
      <xdr:row>253</xdr:row>
      <xdr:rowOff>0</xdr:rowOff>
    </xdr:to>
    <xdr:sp>
      <xdr:nvSpPr>
        <xdr:cNvPr id="75" name="TextBox 77"/>
        <xdr:cNvSpPr txBox="1">
          <a:spLocks noChangeArrowheads="1"/>
        </xdr:cNvSpPr>
      </xdr:nvSpPr>
      <xdr:spPr>
        <a:xfrm>
          <a:off x="323850" y="35604450"/>
          <a:ext cx="6429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During the financial year, the shareholders approved the increase in the issued and paid up capital of the Company by way of :-</a:t>
          </a:r>
        </a:p>
      </xdr:txBody>
    </xdr:sp>
    <xdr:clientData/>
  </xdr:twoCellAnchor>
  <xdr:twoCellAnchor>
    <xdr:from>
      <xdr:col>1</xdr:col>
      <xdr:colOff>9525</xdr:colOff>
      <xdr:row>253</xdr:row>
      <xdr:rowOff>0</xdr:rowOff>
    </xdr:from>
    <xdr:to>
      <xdr:col>14</xdr:col>
      <xdr:colOff>723900</xdr:colOff>
      <xdr:row>253</xdr:row>
      <xdr:rowOff>0</xdr:rowOff>
    </xdr:to>
    <xdr:sp>
      <xdr:nvSpPr>
        <xdr:cNvPr id="76" name="TextBox 78"/>
        <xdr:cNvSpPr txBox="1">
          <a:spLocks noChangeArrowheads="1"/>
        </xdr:cNvSpPr>
      </xdr:nvSpPr>
      <xdr:spPr>
        <a:xfrm>
          <a:off x="333375"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A bonus issue of one share for every two shares held amounting to                  Ordinary shares of RM1 each by capitalising the sum of RM                            from unappropriated profits.</a:t>
          </a:r>
        </a:p>
      </xdr:txBody>
    </xdr:sp>
    <xdr:clientData/>
  </xdr:twoCellAnchor>
  <xdr:twoCellAnchor>
    <xdr:from>
      <xdr:col>1</xdr:col>
      <xdr:colOff>9525</xdr:colOff>
      <xdr:row>253</xdr:row>
      <xdr:rowOff>0</xdr:rowOff>
    </xdr:from>
    <xdr:to>
      <xdr:col>14</xdr:col>
      <xdr:colOff>723900</xdr:colOff>
      <xdr:row>253</xdr:row>
      <xdr:rowOff>0</xdr:rowOff>
    </xdr:to>
    <xdr:sp>
      <xdr:nvSpPr>
        <xdr:cNvPr id="77" name="TextBox 79"/>
        <xdr:cNvSpPr txBox="1">
          <a:spLocks noChangeArrowheads="1"/>
        </xdr:cNvSpPr>
      </xdr:nvSpPr>
      <xdr:spPr>
        <a:xfrm>
          <a:off x="333375"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authorised share capital of the Company was increased from RM                         to RM by the creation of                            Ordinary shares of RM1 each.</a:t>
          </a:r>
        </a:p>
      </xdr:txBody>
    </xdr:sp>
    <xdr:clientData/>
  </xdr:twoCellAnchor>
  <xdr:twoCellAnchor>
    <xdr:from>
      <xdr:col>1</xdr:col>
      <xdr:colOff>0</xdr:colOff>
      <xdr:row>253</xdr:row>
      <xdr:rowOff>0</xdr:rowOff>
    </xdr:from>
    <xdr:to>
      <xdr:col>14</xdr:col>
      <xdr:colOff>723900</xdr:colOff>
      <xdr:row>253</xdr:row>
      <xdr:rowOff>0</xdr:rowOff>
    </xdr:to>
    <xdr:sp>
      <xdr:nvSpPr>
        <xdr:cNvPr id="78" name="TextBox 80"/>
        <xdr:cNvSpPr txBox="1">
          <a:spLocks noChangeArrowheads="1"/>
        </xdr:cNvSpPr>
      </xdr:nvSpPr>
      <xdr:spPr>
        <a:xfrm>
          <a:off x="323850" y="35604450"/>
          <a:ext cx="62865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Company is a wholly-owned subsidiary of Haltech (M) Sdn Bhd, a company incorporated in Malaysia.</a:t>
          </a:r>
        </a:p>
      </xdr:txBody>
    </xdr:sp>
    <xdr:clientData/>
  </xdr:twoCellAnchor>
  <xdr:twoCellAnchor>
    <xdr:from>
      <xdr:col>1</xdr:col>
      <xdr:colOff>0</xdr:colOff>
      <xdr:row>253</xdr:row>
      <xdr:rowOff>0</xdr:rowOff>
    </xdr:from>
    <xdr:to>
      <xdr:col>14</xdr:col>
      <xdr:colOff>723900</xdr:colOff>
      <xdr:row>253</xdr:row>
      <xdr:rowOff>0</xdr:rowOff>
    </xdr:to>
    <xdr:sp>
      <xdr:nvSpPr>
        <xdr:cNvPr id="79" name="TextBox 81"/>
        <xdr:cNvSpPr txBox="1">
          <a:spLocks noChangeArrowheads="1"/>
        </xdr:cNvSpPr>
      </xdr:nvSpPr>
      <xdr:spPr>
        <a:xfrm>
          <a:off x="323850" y="35604450"/>
          <a:ext cx="62865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financial year end of the Company has been changed from 31 May to 30 June so as to be co-terminous with that of the holding company.</a:t>
          </a:r>
        </a:p>
      </xdr:txBody>
    </xdr:sp>
    <xdr:clientData/>
  </xdr:twoCellAnchor>
  <xdr:twoCellAnchor>
    <xdr:from>
      <xdr:col>1</xdr:col>
      <xdr:colOff>19050</xdr:colOff>
      <xdr:row>253</xdr:row>
      <xdr:rowOff>0</xdr:rowOff>
    </xdr:from>
    <xdr:to>
      <xdr:col>15</xdr:col>
      <xdr:colOff>0</xdr:colOff>
      <xdr:row>253</xdr:row>
      <xdr:rowOff>0</xdr:rowOff>
    </xdr:to>
    <xdr:sp>
      <xdr:nvSpPr>
        <xdr:cNvPr id="80" name="TextBox 82"/>
        <xdr:cNvSpPr txBox="1">
          <a:spLocks noChangeArrowheads="1"/>
        </xdr:cNvSpPr>
      </xdr:nvSpPr>
      <xdr:spPr>
        <a:xfrm>
          <a:off x="342900" y="35604450"/>
          <a:ext cx="6410325" cy="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The Company was granted pioneer status for a period of five years which would expire on 4 July, 2001.</a:t>
          </a:r>
        </a:p>
      </xdr:txBody>
    </xdr:sp>
    <xdr:clientData/>
  </xdr:twoCellAnchor>
  <xdr:twoCellAnchor>
    <xdr:from>
      <xdr:col>1</xdr:col>
      <xdr:colOff>9525</xdr:colOff>
      <xdr:row>253</xdr:row>
      <xdr:rowOff>0</xdr:rowOff>
    </xdr:from>
    <xdr:to>
      <xdr:col>14</xdr:col>
      <xdr:colOff>723900</xdr:colOff>
      <xdr:row>253</xdr:row>
      <xdr:rowOff>0</xdr:rowOff>
    </xdr:to>
    <xdr:sp>
      <xdr:nvSpPr>
        <xdr:cNvPr id="81" name="TextBox 83"/>
        <xdr:cNvSpPr txBox="1">
          <a:spLocks noChangeArrowheads="1"/>
        </xdr:cNvSpPr>
      </xdr:nvSpPr>
      <xdr:spPr>
        <a:xfrm>
          <a:off x="333375"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As this is the first set of accounts since the Company's incorporation on 29 October, 1997, there are no comparative figures.</a:t>
          </a:r>
        </a:p>
      </xdr:txBody>
    </xdr:sp>
    <xdr:clientData/>
  </xdr:twoCellAnchor>
  <xdr:twoCellAnchor>
    <xdr:from>
      <xdr:col>1</xdr:col>
      <xdr:colOff>9525</xdr:colOff>
      <xdr:row>253</xdr:row>
      <xdr:rowOff>0</xdr:rowOff>
    </xdr:from>
    <xdr:to>
      <xdr:col>14</xdr:col>
      <xdr:colOff>723900</xdr:colOff>
      <xdr:row>253</xdr:row>
      <xdr:rowOff>0</xdr:rowOff>
    </xdr:to>
    <xdr:sp>
      <xdr:nvSpPr>
        <xdr:cNvPr id="82" name="TextBox 84"/>
        <xdr:cNvSpPr txBox="1">
          <a:spLocks noChangeArrowheads="1"/>
        </xdr:cNvSpPr>
      </xdr:nvSpPr>
      <xdr:spPr>
        <a:xfrm>
          <a:off x="333375"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As this is the first set of accounts since the Company commenced business operations, there are no comparative figures for the Profit and loss account and cash flow statement.</a:t>
          </a:r>
        </a:p>
      </xdr:txBody>
    </xdr:sp>
    <xdr:clientData/>
  </xdr:twoCellAnchor>
  <xdr:twoCellAnchor>
    <xdr:from>
      <xdr:col>1</xdr:col>
      <xdr:colOff>0</xdr:colOff>
      <xdr:row>253</xdr:row>
      <xdr:rowOff>0</xdr:rowOff>
    </xdr:from>
    <xdr:to>
      <xdr:col>14</xdr:col>
      <xdr:colOff>723900</xdr:colOff>
      <xdr:row>253</xdr:row>
      <xdr:rowOff>0</xdr:rowOff>
    </xdr:to>
    <xdr:sp>
      <xdr:nvSpPr>
        <xdr:cNvPr id="83" name="TextBox 85"/>
        <xdr:cNvSpPr txBox="1">
          <a:spLocks noChangeArrowheads="1"/>
        </xdr:cNvSpPr>
      </xdr:nvSpPr>
      <xdr:spPr>
        <a:xfrm>
          <a:off x="323850" y="35604450"/>
          <a:ext cx="62865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Included in the capital work-in-progress is interest capitalised during the year of approximately RMXXX (1996 : RMXXX).</a:t>
          </a:r>
        </a:p>
      </xdr:txBody>
    </xdr:sp>
    <xdr:clientData/>
  </xdr:twoCellAnchor>
  <xdr:twoCellAnchor>
    <xdr:from>
      <xdr:col>1</xdr:col>
      <xdr:colOff>9525</xdr:colOff>
      <xdr:row>253</xdr:row>
      <xdr:rowOff>0</xdr:rowOff>
    </xdr:from>
    <xdr:to>
      <xdr:col>15</xdr:col>
      <xdr:colOff>0</xdr:colOff>
      <xdr:row>253</xdr:row>
      <xdr:rowOff>0</xdr:rowOff>
    </xdr:to>
    <xdr:sp>
      <xdr:nvSpPr>
        <xdr:cNvPr id="84" name="TextBox 86"/>
        <xdr:cNvSpPr txBox="1">
          <a:spLocks noChangeArrowheads="1"/>
        </xdr:cNvSpPr>
      </xdr:nvSpPr>
      <xdr:spPr>
        <a:xfrm>
          <a:off x="333375" y="35604450"/>
          <a:ext cx="64198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fixed deposits of the Company was placed under lien with licensed bank for credit facilities granted.</a:t>
          </a:r>
        </a:p>
      </xdr:txBody>
    </xdr:sp>
    <xdr:clientData/>
  </xdr:twoCellAnchor>
  <xdr:twoCellAnchor>
    <xdr:from>
      <xdr:col>1</xdr:col>
      <xdr:colOff>9525</xdr:colOff>
      <xdr:row>253</xdr:row>
      <xdr:rowOff>0</xdr:rowOff>
    </xdr:from>
    <xdr:to>
      <xdr:col>8</xdr:col>
      <xdr:colOff>0</xdr:colOff>
      <xdr:row>253</xdr:row>
      <xdr:rowOff>0</xdr:rowOff>
    </xdr:to>
    <xdr:sp>
      <xdr:nvSpPr>
        <xdr:cNvPr id="85" name="TextBox 87"/>
        <xdr:cNvSpPr txBox="1">
          <a:spLocks noChangeArrowheads="1"/>
        </xdr:cNvSpPr>
      </xdr:nvSpPr>
      <xdr:spPr>
        <a:xfrm>
          <a:off x="333375" y="35604450"/>
          <a:ext cx="27241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Balances with Company in which certain directors of the Company are also directors and/or shareholders </a:t>
          </a:r>
          <a:r>
            <a:rPr lang="en-US" cap="none" sz="1000" b="0" i="0" u="none" baseline="0">
              <a:latin typeface="Times New Roman"/>
              <a:ea typeface="Times New Roman"/>
              <a:cs typeface="Times New Roman"/>
            </a:rPr>
            <a:t>:</a:t>
          </a:r>
        </a:p>
      </xdr:txBody>
    </xdr:sp>
    <xdr:clientData/>
  </xdr:twoCellAnchor>
  <xdr:twoCellAnchor>
    <xdr:from>
      <xdr:col>1</xdr:col>
      <xdr:colOff>0</xdr:colOff>
      <xdr:row>253</xdr:row>
      <xdr:rowOff>0</xdr:rowOff>
    </xdr:from>
    <xdr:to>
      <xdr:col>8</xdr:col>
      <xdr:colOff>9525</xdr:colOff>
      <xdr:row>253</xdr:row>
      <xdr:rowOff>0</xdr:rowOff>
    </xdr:to>
    <xdr:sp>
      <xdr:nvSpPr>
        <xdr:cNvPr id="86" name="TextBox 88"/>
        <xdr:cNvSpPr txBox="1">
          <a:spLocks noChangeArrowheads="1"/>
        </xdr:cNvSpPr>
      </xdr:nvSpPr>
      <xdr:spPr>
        <a:xfrm>
          <a:off x="323850" y="35604450"/>
          <a:ext cx="27432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Transactions with Company in which certain directors of the Company are also directors and/or shareholders.
Sales to related parties
Purchases from related parties
Progress billings to related parties
Contract work-in-progress from related parties
</a:t>
          </a:r>
        </a:p>
      </xdr:txBody>
    </xdr:sp>
    <xdr:clientData/>
  </xdr:twoCellAnchor>
  <xdr:twoCellAnchor>
    <xdr:from>
      <xdr:col>0</xdr:col>
      <xdr:colOff>200025</xdr:colOff>
      <xdr:row>253</xdr:row>
      <xdr:rowOff>0</xdr:rowOff>
    </xdr:from>
    <xdr:to>
      <xdr:col>14</xdr:col>
      <xdr:colOff>704850</xdr:colOff>
      <xdr:row>253</xdr:row>
      <xdr:rowOff>0</xdr:rowOff>
    </xdr:to>
    <xdr:sp>
      <xdr:nvSpPr>
        <xdr:cNvPr id="87" name="TextBox 89"/>
        <xdr:cNvSpPr txBox="1">
          <a:spLocks noChangeArrowheads="1"/>
        </xdr:cNvSpPr>
      </xdr:nvSpPr>
      <xdr:spPr>
        <a:xfrm>
          <a:off x="200025" y="35604450"/>
          <a:ext cx="63912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Group/Companies follow International Accounting Standards except for IAS No. 2 on disclosure of cost of goods sold and IAS 24 on disclosure of nature and amount with related parties other  than related companies.</a:t>
          </a:r>
        </a:p>
      </xdr:txBody>
    </xdr:sp>
    <xdr:clientData/>
  </xdr:twoCellAnchor>
  <xdr:twoCellAnchor>
    <xdr:from>
      <xdr:col>2</xdr:col>
      <xdr:colOff>152400</xdr:colOff>
      <xdr:row>253</xdr:row>
      <xdr:rowOff>0</xdr:rowOff>
    </xdr:from>
    <xdr:to>
      <xdr:col>15</xdr:col>
      <xdr:colOff>0</xdr:colOff>
      <xdr:row>253</xdr:row>
      <xdr:rowOff>0</xdr:rowOff>
    </xdr:to>
    <xdr:sp>
      <xdr:nvSpPr>
        <xdr:cNvPr id="88" name="TextBox 90"/>
        <xdr:cNvSpPr txBox="1">
          <a:spLocks noChangeArrowheads="1"/>
        </xdr:cNvSpPr>
      </xdr:nvSpPr>
      <xdr:spPr>
        <a:xfrm>
          <a:off x="790575" y="35604450"/>
          <a:ext cx="59626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Investments are stated at cost less amounts provided or written off for any permanent diminution in value.  (No provision for diminution in value of investments is made unless the directors consider any diminution to be permanent.)</a:t>
          </a:r>
        </a:p>
      </xdr:txBody>
    </xdr:sp>
    <xdr:clientData/>
  </xdr:twoCellAnchor>
  <xdr:twoCellAnchor>
    <xdr:from>
      <xdr:col>2</xdr:col>
      <xdr:colOff>9525</xdr:colOff>
      <xdr:row>253</xdr:row>
      <xdr:rowOff>0</xdr:rowOff>
    </xdr:from>
    <xdr:to>
      <xdr:col>14</xdr:col>
      <xdr:colOff>847725</xdr:colOff>
      <xdr:row>253</xdr:row>
      <xdr:rowOff>0</xdr:rowOff>
    </xdr:to>
    <xdr:sp>
      <xdr:nvSpPr>
        <xdr:cNvPr id="89" name="TextBox 91"/>
        <xdr:cNvSpPr txBox="1">
          <a:spLocks noChangeArrowheads="1"/>
        </xdr:cNvSpPr>
      </xdr:nvSpPr>
      <xdr:spPr>
        <a:xfrm>
          <a:off x="647700" y="35604450"/>
          <a:ext cx="60864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accounts have been prepared in accordance with the applicable approved accounting standards in Malaysia.</a:t>
          </a:r>
        </a:p>
      </xdr:txBody>
    </xdr:sp>
    <xdr:clientData/>
  </xdr:twoCellAnchor>
  <xdr:twoCellAnchor>
    <xdr:from>
      <xdr:col>2</xdr:col>
      <xdr:colOff>0</xdr:colOff>
      <xdr:row>253</xdr:row>
      <xdr:rowOff>0</xdr:rowOff>
    </xdr:from>
    <xdr:to>
      <xdr:col>14</xdr:col>
      <xdr:colOff>828675</xdr:colOff>
      <xdr:row>253</xdr:row>
      <xdr:rowOff>0</xdr:rowOff>
    </xdr:to>
    <xdr:sp>
      <xdr:nvSpPr>
        <xdr:cNvPr id="90" name="TextBox 92"/>
        <xdr:cNvSpPr txBox="1">
          <a:spLocks noChangeArrowheads="1"/>
        </xdr:cNvSpPr>
      </xdr:nvSpPr>
      <xdr:spPr>
        <a:xfrm>
          <a:off x="638175" y="35604450"/>
          <a:ext cx="60769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Group financial statements include the financial statements of the Company and its subsidiary made up to the end of the financial year.  All inter-company transactions have been eliminated on consolidation.
</a:t>
          </a:r>
        </a:p>
      </xdr:txBody>
    </xdr:sp>
    <xdr:clientData/>
  </xdr:twoCellAnchor>
  <xdr:twoCellAnchor>
    <xdr:from>
      <xdr:col>2</xdr:col>
      <xdr:colOff>9525</xdr:colOff>
      <xdr:row>253</xdr:row>
      <xdr:rowOff>0</xdr:rowOff>
    </xdr:from>
    <xdr:to>
      <xdr:col>14</xdr:col>
      <xdr:colOff>828675</xdr:colOff>
      <xdr:row>253</xdr:row>
      <xdr:rowOff>0</xdr:rowOff>
    </xdr:to>
    <xdr:sp>
      <xdr:nvSpPr>
        <xdr:cNvPr id="91" name="TextBox 93"/>
        <xdr:cNvSpPr txBox="1">
          <a:spLocks noChangeArrowheads="1"/>
        </xdr:cNvSpPr>
      </xdr:nvSpPr>
      <xdr:spPr>
        <a:xfrm>
          <a:off x="647700" y="35604450"/>
          <a:ext cx="60674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Provision is made in respect of debts considered doubtful of collection; debts that are irrecoverable are written off.</a:t>
          </a:r>
        </a:p>
      </xdr:txBody>
    </xdr:sp>
    <xdr:clientData/>
  </xdr:twoCellAnchor>
  <xdr:twoCellAnchor>
    <xdr:from>
      <xdr:col>2</xdr:col>
      <xdr:colOff>0</xdr:colOff>
      <xdr:row>253</xdr:row>
      <xdr:rowOff>0</xdr:rowOff>
    </xdr:from>
    <xdr:to>
      <xdr:col>15</xdr:col>
      <xdr:colOff>0</xdr:colOff>
      <xdr:row>253</xdr:row>
      <xdr:rowOff>0</xdr:rowOff>
    </xdr:to>
    <xdr:sp>
      <xdr:nvSpPr>
        <xdr:cNvPr id="92" name="TextBox 94"/>
        <xdr:cNvSpPr txBox="1">
          <a:spLocks noChangeArrowheads="1"/>
        </xdr:cNvSpPr>
      </xdr:nvSpPr>
      <xdr:spPr>
        <a:xfrm>
          <a:off x="638175" y="35604450"/>
          <a:ext cx="61150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Deferred taxation is provided under the liability method for all material timing differences except where there is reasonable evidence that these timing differences will not reverse in the foreseeable future.</a:t>
          </a:r>
        </a:p>
      </xdr:txBody>
    </xdr:sp>
    <xdr:clientData/>
  </xdr:twoCellAnchor>
  <xdr:twoCellAnchor>
    <xdr:from>
      <xdr:col>2</xdr:col>
      <xdr:colOff>0</xdr:colOff>
      <xdr:row>253</xdr:row>
      <xdr:rowOff>0</xdr:rowOff>
    </xdr:from>
    <xdr:to>
      <xdr:col>14</xdr:col>
      <xdr:colOff>838200</xdr:colOff>
      <xdr:row>253</xdr:row>
      <xdr:rowOff>0</xdr:rowOff>
    </xdr:to>
    <xdr:sp>
      <xdr:nvSpPr>
        <xdr:cNvPr id="93" name="TextBox 95"/>
        <xdr:cNvSpPr txBox="1">
          <a:spLocks noChangeArrowheads="1"/>
        </xdr:cNvSpPr>
      </xdr:nvSpPr>
      <xdr:spPr>
        <a:xfrm>
          <a:off x="638175" y="35604450"/>
          <a:ext cx="60864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Investments are stated at cost less amounts provided or written off for any permanent diminution in value.  No provision for diminution in value of investments is made unless the directors consider any diminution to be permanent.</a:t>
          </a:r>
        </a:p>
      </xdr:txBody>
    </xdr:sp>
    <xdr:clientData/>
  </xdr:twoCellAnchor>
  <xdr:twoCellAnchor>
    <xdr:from>
      <xdr:col>2</xdr:col>
      <xdr:colOff>28575</xdr:colOff>
      <xdr:row>253</xdr:row>
      <xdr:rowOff>0</xdr:rowOff>
    </xdr:from>
    <xdr:to>
      <xdr:col>14</xdr:col>
      <xdr:colOff>828675</xdr:colOff>
      <xdr:row>253</xdr:row>
      <xdr:rowOff>0</xdr:rowOff>
    </xdr:to>
    <xdr:sp>
      <xdr:nvSpPr>
        <xdr:cNvPr id="94" name="TextBox 96"/>
        <xdr:cNvSpPr txBox="1">
          <a:spLocks noChangeArrowheads="1"/>
        </xdr:cNvSpPr>
      </xdr:nvSpPr>
      <xdr:spPr>
        <a:xfrm>
          <a:off x="666750" y="35604450"/>
          <a:ext cx="6048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Depreciation is calculated on a straight line basis over the expected useful lives of the assets concerned.  The principal annual rates used for this purpose have been :-</a:t>
          </a:r>
        </a:p>
      </xdr:txBody>
    </xdr:sp>
    <xdr:clientData/>
  </xdr:twoCellAnchor>
  <xdr:twoCellAnchor>
    <xdr:from>
      <xdr:col>2</xdr:col>
      <xdr:colOff>0</xdr:colOff>
      <xdr:row>253</xdr:row>
      <xdr:rowOff>0</xdr:rowOff>
    </xdr:from>
    <xdr:to>
      <xdr:col>15</xdr:col>
      <xdr:colOff>0</xdr:colOff>
      <xdr:row>253</xdr:row>
      <xdr:rowOff>0</xdr:rowOff>
    </xdr:to>
    <xdr:sp>
      <xdr:nvSpPr>
        <xdr:cNvPr id="95" name="TextBox 99"/>
        <xdr:cNvSpPr txBox="1">
          <a:spLocks noChangeArrowheads="1"/>
        </xdr:cNvSpPr>
      </xdr:nvSpPr>
      <xdr:spPr>
        <a:xfrm>
          <a:off x="638175" y="35604450"/>
          <a:ext cx="61150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cash flows statement classifies changes in cash and cash equivalents according to operating, investing and financing activities.  The Company does not consider any of the assets other than cash and bank balance, deposits with bank, reduced by bank overdraft, to meet the definition of cash and cash equivalents.  The cash flows statement is prepared using the indirect method.</a:t>
          </a:r>
        </a:p>
      </xdr:txBody>
    </xdr:sp>
    <xdr:clientData/>
  </xdr:twoCellAnchor>
  <xdr:twoCellAnchor>
    <xdr:from>
      <xdr:col>1</xdr:col>
      <xdr:colOff>0</xdr:colOff>
      <xdr:row>253</xdr:row>
      <xdr:rowOff>0</xdr:rowOff>
    </xdr:from>
    <xdr:to>
      <xdr:col>14</xdr:col>
      <xdr:colOff>857250</xdr:colOff>
      <xdr:row>253</xdr:row>
      <xdr:rowOff>0</xdr:rowOff>
    </xdr:to>
    <xdr:sp>
      <xdr:nvSpPr>
        <xdr:cNvPr id="96" name="TextBox 100"/>
        <xdr:cNvSpPr txBox="1">
          <a:spLocks noChangeArrowheads="1"/>
        </xdr:cNvSpPr>
      </xdr:nvSpPr>
      <xdr:spPr>
        <a:xfrm>
          <a:off x="323850" y="35604450"/>
          <a:ext cx="6419850" cy="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average number of employees of the Group and of the Company (including directors) during the year were 185 (2000 : 281) and 72 (2000 : 150) respectively. </a:t>
          </a:r>
        </a:p>
      </xdr:txBody>
    </xdr:sp>
    <xdr:clientData/>
  </xdr:twoCellAnchor>
  <xdr:twoCellAnchor>
    <xdr:from>
      <xdr:col>1</xdr:col>
      <xdr:colOff>0</xdr:colOff>
      <xdr:row>253</xdr:row>
      <xdr:rowOff>0</xdr:rowOff>
    </xdr:from>
    <xdr:to>
      <xdr:col>14</xdr:col>
      <xdr:colOff>828675</xdr:colOff>
      <xdr:row>253</xdr:row>
      <xdr:rowOff>0</xdr:rowOff>
    </xdr:to>
    <xdr:sp>
      <xdr:nvSpPr>
        <xdr:cNvPr id="97" name="TextBox 101"/>
        <xdr:cNvSpPr txBox="1">
          <a:spLocks noChangeArrowheads="1"/>
        </xdr:cNvSpPr>
      </xdr:nvSpPr>
      <xdr:spPr>
        <a:xfrm>
          <a:off x="323850" y="35604450"/>
          <a:ext cx="63912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This is secured by way of fixed deposits, a charge on company's property, a debenture created on the Group and Company's fixed and floating assets and directors' joint and several guarantee.</a:t>
          </a:r>
        </a:p>
      </xdr:txBody>
    </xdr:sp>
    <xdr:clientData/>
  </xdr:twoCellAnchor>
  <xdr:twoCellAnchor>
    <xdr:from>
      <xdr:col>1</xdr:col>
      <xdr:colOff>0</xdr:colOff>
      <xdr:row>253</xdr:row>
      <xdr:rowOff>0</xdr:rowOff>
    </xdr:from>
    <xdr:to>
      <xdr:col>14</xdr:col>
      <xdr:colOff>742950</xdr:colOff>
      <xdr:row>253</xdr:row>
      <xdr:rowOff>0</xdr:rowOff>
    </xdr:to>
    <xdr:sp>
      <xdr:nvSpPr>
        <xdr:cNvPr id="98" name="TextBox 102"/>
        <xdr:cNvSpPr txBox="1">
          <a:spLocks noChangeArrowheads="1"/>
        </xdr:cNvSpPr>
      </xdr:nvSpPr>
      <xdr:spPr>
        <a:xfrm>
          <a:off x="323850" y="35604450"/>
          <a:ext cx="63055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Certain comparative figures have been adjusted where necessary in order to conform with the presentation of the current year.</a:t>
          </a:r>
        </a:p>
      </xdr:txBody>
    </xdr:sp>
    <xdr:clientData/>
  </xdr:twoCellAnchor>
  <xdr:twoCellAnchor>
    <xdr:from>
      <xdr:col>1</xdr:col>
      <xdr:colOff>9525</xdr:colOff>
      <xdr:row>253</xdr:row>
      <xdr:rowOff>0</xdr:rowOff>
    </xdr:from>
    <xdr:to>
      <xdr:col>15</xdr:col>
      <xdr:colOff>0</xdr:colOff>
      <xdr:row>253</xdr:row>
      <xdr:rowOff>0</xdr:rowOff>
    </xdr:to>
    <xdr:sp>
      <xdr:nvSpPr>
        <xdr:cNvPr id="99" name="TextBox 105"/>
        <xdr:cNvSpPr txBox="1">
          <a:spLocks noChangeArrowheads="1"/>
        </xdr:cNvSpPr>
      </xdr:nvSpPr>
      <xdr:spPr>
        <a:xfrm>
          <a:off x="333375" y="35604450"/>
          <a:ext cx="64198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revaluation of the Group and of the Company's land and building in 1991 were based upon valuations carried out by an independent firm of professional valuers using open market value basis.</a:t>
          </a:r>
        </a:p>
      </xdr:txBody>
    </xdr:sp>
    <xdr:clientData/>
  </xdr:twoCellAnchor>
  <xdr:twoCellAnchor>
    <xdr:from>
      <xdr:col>1</xdr:col>
      <xdr:colOff>0</xdr:colOff>
      <xdr:row>253</xdr:row>
      <xdr:rowOff>0</xdr:rowOff>
    </xdr:from>
    <xdr:to>
      <xdr:col>14</xdr:col>
      <xdr:colOff>723900</xdr:colOff>
      <xdr:row>253</xdr:row>
      <xdr:rowOff>0</xdr:rowOff>
    </xdr:to>
    <xdr:sp>
      <xdr:nvSpPr>
        <xdr:cNvPr id="100" name="TextBox 106"/>
        <xdr:cNvSpPr txBox="1">
          <a:spLocks noChangeArrowheads="1"/>
        </xdr:cNvSpPr>
      </xdr:nvSpPr>
      <xdr:spPr>
        <a:xfrm>
          <a:off x="323850" y="35604450"/>
          <a:ext cx="62865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Included in the capital work-in-progress is interest capitalised during the year of approximately RMXXX (1996 : RMXXX).</a:t>
          </a:r>
        </a:p>
      </xdr:txBody>
    </xdr:sp>
    <xdr:clientData/>
  </xdr:twoCellAnchor>
  <xdr:oneCellAnchor>
    <xdr:from>
      <xdr:col>10</xdr:col>
      <xdr:colOff>628650</xdr:colOff>
      <xdr:row>297</xdr:row>
      <xdr:rowOff>0</xdr:rowOff>
    </xdr:from>
    <xdr:ext cx="76200" cy="228600"/>
    <xdr:sp>
      <xdr:nvSpPr>
        <xdr:cNvPr id="101" name="TextBox 109"/>
        <xdr:cNvSpPr txBox="1">
          <a:spLocks noChangeArrowheads="1"/>
        </xdr:cNvSpPr>
      </xdr:nvSpPr>
      <xdr:spPr>
        <a:xfrm>
          <a:off x="4610100" y="4440555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10</xdr:col>
      <xdr:colOff>295275</xdr:colOff>
      <xdr:row>297</xdr:row>
      <xdr:rowOff>0</xdr:rowOff>
    </xdr:from>
    <xdr:ext cx="85725" cy="228600"/>
    <xdr:sp>
      <xdr:nvSpPr>
        <xdr:cNvPr id="102" name="TextBox 110"/>
        <xdr:cNvSpPr txBox="1">
          <a:spLocks noChangeArrowheads="1"/>
        </xdr:cNvSpPr>
      </xdr:nvSpPr>
      <xdr:spPr>
        <a:xfrm>
          <a:off x="4276725" y="44405550"/>
          <a:ext cx="85725"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10</xdr:col>
      <xdr:colOff>371475</xdr:colOff>
      <xdr:row>297</xdr:row>
      <xdr:rowOff>0</xdr:rowOff>
    </xdr:from>
    <xdr:ext cx="85725" cy="228600"/>
    <xdr:sp>
      <xdr:nvSpPr>
        <xdr:cNvPr id="103" name="TextBox 111"/>
        <xdr:cNvSpPr txBox="1">
          <a:spLocks noChangeArrowheads="1"/>
        </xdr:cNvSpPr>
      </xdr:nvSpPr>
      <xdr:spPr>
        <a:xfrm>
          <a:off x="4352925" y="44405550"/>
          <a:ext cx="85725"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10</xdr:col>
      <xdr:colOff>390525</xdr:colOff>
      <xdr:row>297</xdr:row>
      <xdr:rowOff>0</xdr:rowOff>
    </xdr:from>
    <xdr:ext cx="85725" cy="228600"/>
    <xdr:sp>
      <xdr:nvSpPr>
        <xdr:cNvPr id="104" name="TextBox 112"/>
        <xdr:cNvSpPr txBox="1">
          <a:spLocks noChangeArrowheads="1"/>
        </xdr:cNvSpPr>
      </xdr:nvSpPr>
      <xdr:spPr>
        <a:xfrm>
          <a:off x="4371975" y="44405550"/>
          <a:ext cx="85725"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10</xdr:col>
      <xdr:colOff>390525</xdr:colOff>
      <xdr:row>297</xdr:row>
      <xdr:rowOff>0</xdr:rowOff>
    </xdr:from>
    <xdr:ext cx="85725" cy="228600"/>
    <xdr:sp>
      <xdr:nvSpPr>
        <xdr:cNvPr id="105" name="TextBox 113"/>
        <xdr:cNvSpPr txBox="1">
          <a:spLocks noChangeArrowheads="1"/>
        </xdr:cNvSpPr>
      </xdr:nvSpPr>
      <xdr:spPr>
        <a:xfrm>
          <a:off x="4371975" y="44405550"/>
          <a:ext cx="85725"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253</xdr:row>
      <xdr:rowOff>0</xdr:rowOff>
    </xdr:from>
    <xdr:to>
      <xdr:col>14</xdr:col>
      <xdr:colOff>828675</xdr:colOff>
      <xdr:row>253</xdr:row>
      <xdr:rowOff>0</xdr:rowOff>
    </xdr:to>
    <xdr:sp>
      <xdr:nvSpPr>
        <xdr:cNvPr id="106" name="Rectangle 114"/>
        <xdr:cNvSpPr>
          <a:spLocks/>
        </xdr:cNvSpPr>
      </xdr:nvSpPr>
      <xdr:spPr>
        <a:xfrm>
          <a:off x="323850" y="35604450"/>
          <a:ext cx="63912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effective rate of taxation is lower than the standard rate of the tax applicable to the company's profit mainly due to utilisation of unabsorbed capital allowances brought forward.</a:t>
          </a:r>
        </a:p>
      </xdr:txBody>
    </xdr:sp>
    <xdr:clientData/>
  </xdr:twoCellAnchor>
  <xdr:twoCellAnchor>
    <xdr:from>
      <xdr:col>1</xdr:col>
      <xdr:colOff>0</xdr:colOff>
      <xdr:row>253</xdr:row>
      <xdr:rowOff>0</xdr:rowOff>
    </xdr:from>
    <xdr:to>
      <xdr:col>14</xdr:col>
      <xdr:colOff>800100</xdr:colOff>
      <xdr:row>253</xdr:row>
      <xdr:rowOff>0</xdr:rowOff>
    </xdr:to>
    <xdr:sp>
      <xdr:nvSpPr>
        <xdr:cNvPr id="107" name="TextBox 126"/>
        <xdr:cNvSpPr txBox="1">
          <a:spLocks noChangeArrowheads="1"/>
        </xdr:cNvSpPr>
      </xdr:nvSpPr>
      <xdr:spPr>
        <a:xfrm>
          <a:off x="323850" y="35604450"/>
          <a:ext cx="63627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During the financial period,  the Company issued 2,880,000 Ordinary shares of RM1 each at par for cash. The authorised share capital of the Company was increased from RM3,000,000 to RM10,000,000 by the creation of an additional 7,000,000 ordinary shares of RM1 each.
</a:t>
          </a:r>
        </a:p>
      </xdr:txBody>
    </xdr:sp>
    <xdr:clientData/>
  </xdr:twoCellAnchor>
  <xdr:twoCellAnchor>
    <xdr:from>
      <xdr:col>1</xdr:col>
      <xdr:colOff>0</xdr:colOff>
      <xdr:row>253</xdr:row>
      <xdr:rowOff>0</xdr:rowOff>
    </xdr:from>
    <xdr:to>
      <xdr:col>15</xdr:col>
      <xdr:colOff>0</xdr:colOff>
      <xdr:row>253</xdr:row>
      <xdr:rowOff>0</xdr:rowOff>
    </xdr:to>
    <xdr:sp>
      <xdr:nvSpPr>
        <xdr:cNvPr id="108" name="TextBox 128"/>
        <xdr:cNvSpPr txBox="1">
          <a:spLocks noChangeArrowheads="1"/>
        </xdr:cNvSpPr>
      </xdr:nvSpPr>
      <xdr:spPr>
        <a:xfrm>
          <a:off x="323850" y="35604450"/>
          <a:ext cx="6429375" cy="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leasehold land and building were revalued by the directors based on valuations carried out by independent professional valuers using the fair open market valuation method.</a:t>
          </a:r>
        </a:p>
      </xdr:txBody>
    </xdr:sp>
    <xdr:clientData/>
  </xdr:twoCellAnchor>
  <xdr:twoCellAnchor>
    <xdr:from>
      <xdr:col>2</xdr:col>
      <xdr:colOff>28575</xdr:colOff>
      <xdr:row>253</xdr:row>
      <xdr:rowOff>0</xdr:rowOff>
    </xdr:from>
    <xdr:to>
      <xdr:col>14</xdr:col>
      <xdr:colOff>828675</xdr:colOff>
      <xdr:row>253</xdr:row>
      <xdr:rowOff>0</xdr:rowOff>
    </xdr:to>
    <xdr:sp>
      <xdr:nvSpPr>
        <xdr:cNvPr id="109" name="TextBox 129"/>
        <xdr:cNvSpPr txBox="1">
          <a:spLocks noChangeArrowheads="1"/>
        </xdr:cNvSpPr>
      </xdr:nvSpPr>
      <xdr:spPr>
        <a:xfrm>
          <a:off x="666750" y="35604450"/>
          <a:ext cx="6048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Transactions in foreign currencies are converted into Malaysian Ringgit at the rates of exchange ruling on the transaction dates.</a:t>
          </a:r>
        </a:p>
      </xdr:txBody>
    </xdr:sp>
    <xdr:clientData/>
  </xdr:twoCellAnchor>
  <xdr:twoCellAnchor>
    <xdr:from>
      <xdr:col>2</xdr:col>
      <xdr:colOff>9525</xdr:colOff>
      <xdr:row>253</xdr:row>
      <xdr:rowOff>0</xdr:rowOff>
    </xdr:from>
    <xdr:to>
      <xdr:col>14</xdr:col>
      <xdr:colOff>828675</xdr:colOff>
      <xdr:row>253</xdr:row>
      <xdr:rowOff>0</xdr:rowOff>
    </xdr:to>
    <xdr:sp>
      <xdr:nvSpPr>
        <xdr:cNvPr id="110" name="TextBox 130"/>
        <xdr:cNvSpPr txBox="1">
          <a:spLocks noChangeArrowheads="1"/>
        </xdr:cNvSpPr>
      </xdr:nvSpPr>
      <xdr:spPr>
        <a:xfrm>
          <a:off x="647700" y="35604450"/>
          <a:ext cx="60674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Foreign currency assets and liabilities are converted into Malaysian Ringgit at the rates of exchange approximate to those ruling at the balance sheet date.</a:t>
          </a:r>
        </a:p>
      </xdr:txBody>
    </xdr:sp>
    <xdr:clientData/>
  </xdr:twoCellAnchor>
  <xdr:twoCellAnchor>
    <xdr:from>
      <xdr:col>0</xdr:col>
      <xdr:colOff>228600</xdr:colOff>
      <xdr:row>253</xdr:row>
      <xdr:rowOff>0</xdr:rowOff>
    </xdr:from>
    <xdr:to>
      <xdr:col>14</xdr:col>
      <xdr:colOff>809625</xdr:colOff>
      <xdr:row>253</xdr:row>
      <xdr:rowOff>0</xdr:rowOff>
    </xdr:to>
    <xdr:sp>
      <xdr:nvSpPr>
        <xdr:cNvPr id="111" name="TextBox 134"/>
        <xdr:cNvSpPr txBox="1">
          <a:spLocks noChangeArrowheads="1"/>
        </xdr:cNvSpPr>
      </xdr:nvSpPr>
      <xdr:spPr>
        <a:xfrm>
          <a:off x="228600" y="35604450"/>
          <a:ext cx="64674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A potential deferred tax benefit of approximately RM358,000 arising principally from unabsorbed capital allowance and unabsorbed reinvestment tax allowance, the effects of which are not included in the financial statements as there is no assurance beyond any reasonable doubt that future taxable income will be sufficient to allow the benefit to be realised.</a:t>
          </a:r>
        </a:p>
      </xdr:txBody>
    </xdr:sp>
    <xdr:clientData/>
  </xdr:twoCellAnchor>
  <xdr:twoCellAnchor>
    <xdr:from>
      <xdr:col>2</xdr:col>
      <xdr:colOff>9525</xdr:colOff>
      <xdr:row>253</xdr:row>
      <xdr:rowOff>0</xdr:rowOff>
    </xdr:from>
    <xdr:to>
      <xdr:col>15</xdr:col>
      <xdr:colOff>0</xdr:colOff>
      <xdr:row>253</xdr:row>
      <xdr:rowOff>0</xdr:rowOff>
    </xdr:to>
    <xdr:sp>
      <xdr:nvSpPr>
        <xdr:cNvPr id="112" name="TextBox 135"/>
        <xdr:cNvSpPr txBox="1">
          <a:spLocks noChangeArrowheads="1"/>
        </xdr:cNvSpPr>
      </xdr:nvSpPr>
      <xdr:spPr>
        <a:xfrm>
          <a:off x="647700" y="35604450"/>
          <a:ext cx="61055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depreciation rate for motor vehicles has been changed from 20% to 15% during the financial period. This change is due to the revision on the estimated useful lives of fixed assets to reflect the present assets values and working lives. The effect of changes is disclosed in Note 6 to the Financial Statements.</a:t>
          </a:r>
        </a:p>
      </xdr:txBody>
    </xdr:sp>
    <xdr:clientData/>
  </xdr:twoCellAnchor>
  <xdr:oneCellAnchor>
    <xdr:from>
      <xdr:col>0</xdr:col>
      <xdr:colOff>161925</xdr:colOff>
      <xdr:row>253</xdr:row>
      <xdr:rowOff>0</xdr:rowOff>
    </xdr:from>
    <xdr:ext cx="28575" cy="28575"/>
    <xdr:sp>
      <xdr:nvSpPr>
        <xdr:cNvPr id="113" name="TextBox 137"/>
        <xdr:cNvSpPr txBox="1">
          <a:spLocks noChangeArrowheads="1"/>
        </xdr:cNvSpPr>
      </xdr:nvSpPr>
      <xdr:spPr>
        <a:xfrm flipH="1">
          <a:off x="161925" y="35604450"/>
          <a:ext cx="28575" cy="28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38100</xdr:colOff>
      <xdr:row>253</xdr:row>
      <xdr:rowOff>0</xdr:rowOff>
    </xdr:from>
    <xdr:to>
      <xdr:col>14</xdr:col>
      <xdr:colOff>809625</xdr:colOff>
      <xdr:row>253</xdr:row>
      <xdr:rowOff>0</xdr:rowOff>
    </xdr:to>
    <xdr:sp>
      <xdr:nvSpPr>
        <xdr:cNvPr id="114" name="TextBox 139"/>
        <xdr:cNvSpPr txBox="1">
          <a:spLocks noChangeArrowheads="1"/>
        </xdr:cNvSpPr>
      </xdr:nvSpPr>
      <xdr:spPr>
        <a:xfrm>
          <a:off x="361950" y="35604450"/>
          <a:ext cx="6334125" cy="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Revenue of the Company and its subsidiary represents sales at invoiced value less returns and trade discounts.</a:t>
          </a:r>
        </a:p>
      </xdr:txBody>
    </xdr:sp>
    <xdr:clientData/>
  </xdr:twoCellAnchor>
  <xdr:oneCellAnchor>
    <xdr:from>
      <xdr:col>0</xdr:col>
      <xdr:colOff>76200</xdr:colOff>
      <xdr:row>47</xdr:row>
      <xdr:rowOff>95250</xdr:rowOff>
    </xdr:from>
    <xdr:ext cx="6629400" cy="400050"/>
    <xdr:sp>
      <xdr:nvSpPr>
        <xdr:cNvPr id="115" name="TextBox 141"/>
        <xdr:cNvSpPr txBox="1">
          <a:spLocks noChangeArrowheads="1"/>
        </xdr:cNvSpPr>
      </xdr:nvSpPr>
      <xdr:spPr>
        <a:xfrm>
          <a:off x="76200" y="9496425"/>
          <a:ext cx="6629400" cy="40005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
.</a:t>
          </a:r>
        </a:p>
      </xdr:txBody>
    </xdr:sp>
    <xdr:clientData/>
  </xdr:oneCellAnchor>
  <xdr:oneCellAnchor>
    <xdr:from>
      <xdr:col>0</xdr:col>
      <xdr:colOff>28575</xdr:colOff>
      <xdr:row>99</xdr:row>
      <xdr:rowOff>123825</xdr:rowOff>
    </xdr:from>
    <xdr:ext cx="6657975" cy="400050"/>
    <xdr:sp>
      <xdr:nvSpPr>
        <xdr:cNvPr id="116" name="TextBox 145"/>
        <xdr:cNvSpPr txBox="1">
          <a:spLocks noChangeArrowheads="1"/>
        </xdr:cNvSpPr>
      </xdr:nvSpPr>
      <xdr:spPr>
        <a:xfrm>
          <a:off x="28575" y="18926175"/>
          <a:ext cx="6657975" cy="400050"/>
        </a:xfrm>
        <a:prstGeom prst="rect">
          <a:avLst/>
        </a:prstGeom>
        <a:noFill/>
        <a:ln w="9525" cmpd="sng">
          <a:noFill/>
        </a:ln>
      </xdr:spPr>
      <xdr:txBody>
        <a:bodyPr vertOverflow="clip" wrap="square"/>
        <a:p>
          <a:pPr algn="just">
            <a:defRPr/>
          </a:pPr>
          <a:r>
            <a:rPr lang="en-US" cap="none" u="none" baseline="0">
              <a:latin typeface="Times New Roman"/>
              <a:ea typeface="Times New Roman"/>
              <a:cs typeface="Times New Roman"/>
            </a:rPr>
            <a:t/>
          </a:r>
        </a:p>
      </xdr:txBody>
    </xdr:sp>
    <xdr:clientData/>
  </xdr:oneCellAnchor>
  <xdr:oneCellAnchor>
    <xdr:from>
      <xdr:col>0</xdr:col>
      <xdr:colOff>0</xdr:colOff>
      <xdr:row>129</xdr:row>
      <xdr:rowOff>76200</xdr:rowOff>
    </xdr:from>
    <xdr:ext cx="6667500" cy="428625"/>
    <xdr:sp>
      <xdr:nvSpPr>
        <xdr:cNvPr id="117" name="TextBox 146"/>
        <xdr:cNvSpPr txBox="1">
          <a:spLocks noChangeArrowheads="1"/>
        </xdr:cNvSpPr>
      </xdr:nvSpPr>
      <xdr:spPr>
        <a:xfrm>
          <a:off x="0" y="24479250"/>
          <a:ext cx="6667500" cy="428625"/>
        </a:xfrm>
        <a:prstGeom prst="rect">
          <a:avLst/>
        </a:prstGeom>
        <a:noFill/>
        <a:ln w="9525" cmpd="sng">
          <a:noFill/>
        </a:ln>
      </xdr:spPr>
      <xdr:txBody>
        <a:bodyPr vertOverflow="clip" wrap="square"/>
        <a:p>
          <a:pPr algn="just">
            <a:defRPr/>
          </a:pPr>
          <a:r>
            <a:rPr lang="en-US" cap="none" u="none" baseline="0">
              <a:latin typeface="Times New Roman"/>
              <a:ea typeface="Times New Roman"/>
              <a:cs typeface="Times New Roman"/>
            </a:rPr>
            <a:t/>
          </a:r>
        </a:p>
      </xdr:txBody>
    </xdr:sp>
    <xdr:clientData/>
  </xdr:oneCellAnchor>
  <xdr:oneCellAnchor>
    <xdr:from>
      <xdr:col>0</xdr:col>
      <xdr:colOff>38100</xdr:colOff>
      <xdr:row>250</xdr:row>
      <xdr:rowOff>152400</xdr:rowOff>
    </xdr:from>
    <xdr:ext cx="6629400" cy="400050"/>
    <xdr:sp>
      <xdr:nvSpPr>
        <xdr:cNvPr id="118" name="TextBox 148"/>
        <xdr:cNvSpPr txBox="1">
          <a:spLocks noChangeArrowheads="1"/>
        </xdr:cNvSpPr>
      </xdr:nvSpPr>
      <xdr:spPr>
        <a:xfrm>
          <a:off x="38100" y="35156775"/>
          <a:ext cx="6629400" cy="400050"/>
        </a:xfrm>
        <a:prstGeom prst="rect">
          <a:avLst/>
        </a:prstGeom>
        <a:noFill/>
        <a:ln w="9525" cmpd="sng">
          <a:noFill/>
        </a:ln>
      </xdr:spPr>
      <xdr:txBody>
        <a:bodyPr vertOverflow="clip" wrap="square"/>
        <a:p>
          <a:pPr algn="just">
            <a:defRPr/>
          </a:pPr>
          <a:r>
            <a:rPr lang="en-US" cap="none" u="none" baseline="0">
              <a:latin typeface="Times New Roman"/>
              <a:ea typeface="Times New Roman"/>
              <a:cs typeface="Times New Roman"/>
            </a:rPr>
            <a:t/>
          </a:r>
        </a:p>
      </xdr:txBody>
    </xdr:sp>
    <xdr:clientData/>
  </xdr:oneCellAnchor>
  <xdr:twoCellAnchor>
    <xdr:from>
      <xdr:col>1</xdr:col>
      <xdr:colOff>9525</xdr:colOff>
      <xdr:row>253</xdr:row>
      <xdr:rowOff>0</xdr:rowOff>
    </xdr:from>
    <xdr:to>
      <xdr:col>14</xdr:col>
      <xdr:colOff>723900</xdr:colOff>
      <xdr:row>253</xdr:row>
      <xdr:rowOff>0</xdr:rowOff>
    </xdr:to>
    <xdr:sp>
      <xdr:nvSpPr>
        <xdr:cNvPr id="119" name="TextBox 159"/>
        <xdr:cNvSpPr txBox="1">
          <a:spLocks noChangeArrowheads="1"/>
        </xdr:cNvSpPr>
      </xdr:nvSpPr>
      <xdr:spPr>
        <a:xfrm>
          <a:off x="333375"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results of A Sdn Bhd was not consolidated due to the investments was disposed off subsequent to the balance sheet date.</a:t>
          </a:r>
        </a:p>
      </xdr:txBody>
    </xdr:sp>
    <xdr:clientData/>
  </xdr:twoCellAnchor>
  <xdr:twoCellAnchor>
    <xdr:from>
      <xdr:col>1</xdr:col>
      <xdr:colOff>0</xdr:colOff>
      <xdr:row>253</xdr:row>
      <xdr:rowOff>0</xdr:rowOff>
    </xdr:from>
    <xdr:to>
      <xdr:col>14</xdr:col>
      <xdr:colOff>723900</xdr:colOff>
      <xdr:row>253</xdr:row>
      <xdr:rowOff>0</xdr:rowOff>
    </xdr:to>
    <xdr:sp>
      <xdr:nvSpPr>
        <xdr:cNvPr id="120" name="TextBox 160"/>
        <xdr:cNvSpPr txBox="1">
          <a:spLocks noChangeArrowheads="1"/>
        </xdr:cNvSpPr>
      </xdr:nvSpPr>
      <xdr:spPr>
        <a:xfrm>
          <a:off x="323850" y="35604450"/>
          <a:ext cx="6286500" cy="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The quoted shares have been pledged to a financial institution for term loan facility granted.  The market value of the shares quoted outside Malaysia is not available as the counter was suspended on the London Stock Exchanges as at 31 December, 1997.</a:t>
          </a:r>
        </a:p>
      </xdr:txBody>
    </xdr:sp>
    <xdr:clientData/>
  </xdr:twoCellAnchor>
  <xdr:twoCellAnchor>
    <xdr:from>
      <xdr:col>1</xdr:col>
      <xdr:colOff>9525</xdr:colOff>
      <xdr:row>253</xdr:row>
      <xdr:rowOff>0</xdr:rowOff>
    </xdr:from>
    <xdr:to>
      <xdr:col>14</xdr:col>
      <xdr:colOff>742950</xdr:colOff>
      <xdr:row>253</xdr:row>
      <xdr:rowOff>0</xdr:rowOff>
    </xdr:to>
    <xdr:sp>
      <xdr:nvSpPr>
        <xdr:cNvPr id="121" name="TextBox 161"/>
        <xdr:cNvSpPr txBox="1">
          <a:spLocks noChangeArrowheads="1"/>
        </xdr:cNvSpPr>
      </xdr:nvSpPr>
      <xdr:spPr>
        <a:xfrm>
          <a:off x="333375" y="35604450"/>
          <a:ext cx="62960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term loans are obtained from various banks at annual rates of interest ranging from 1.00% to 1.25% above base lending rates or the prevailing inter-bank offered rates of these banks.</a:t>
          </a:r>
        </a:p>
      </xdr:txBody>
    </xdr:sp>
    <xdr:clientData/>
  </xdr:twoCellAnchor>
  <xdr:oneCellAnchor>
    <xdr:from>
      <xdr:col>4</xdr:col>
      <xdr:colOff>533400</xdr:colOff>
      <xdr:row>297</xdr:row>
      <xdr:rowOff>0</xdr:rowOff>
    </xdr:from>
    <xdr:ext cx="76200" cy="228600"/>
    <xdr:sp>
      <xdr:nvSpPr>
        <xdr:cNvPr id="122" name="TextBox 162"/>
        <xdr:cNvSpPr txBox="1">
          <a:spLocks noChangeArrowheads="1"/>
        </xdr:cNvSpPr>
      </xdr:nvSpPr>
      <xdr:spPr>
        <a:xfrm>
          <a:off x="1828800" y="4440555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253</xdr:row>
      <xdr:rowOff>0</xdr:rowOff>
    </xdr:from>
    <xdr:to>
      <xdr:col>14</xdr:col>
      <xdr:colOff>723900</xdr:colOff>
      <xdr:row>253</xdr:row>
      <xdr:rowOff>0</xdr:rowOff>
    </xdr:to>
    <xdr:sp>
      <xdr:nvSpPr>
        <xdr:cNvPr id="123" name="TextBox 163"/>
        <xdr:cNvSpPr txBox="1">
          <a:spLocks noChangeArrowheads="1"/>
        </xdr:cNvSpPr>
      </xdr:nvSpPr>
      <xdr:spPr>
        <a:xfrm>
          <a:off x="323850" y="35604450"/>
          <a:ext cx="62865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term loans previously obtained by the group are secured by fixed and collateral registered charges over certain land development properties of the group.</a:t>
          </a:r>
        </a:p>
      </xdr:txBody>
    </xdr:sp>
    <xdr:clientData/>
  </xdr:twoCellAnchor>
  <xdr:twoCellAnchor>
    <xdr:from>
      <xdr:col>1</xdr:col>
      <xdr:colOff>9525</xdr:colOff>
      <xdr:row>253</xdr:row>
      <xdr:rowOff>0</xdr:rowOff>
    </xdr:from>
    <xdr:to>
      <xdr:col>14</xdr:col>
      <xdr:colOff>742950</xdr:colOff>
      <xdr:row>253</xdr:row>
      <xdr:rowOff>0</xdr:rowOff>
    </xdr:to>
    <xdr:sp>
      <xdr:nvSpPr>
        <xdr:cNvPr id="124" name="TextBox 164"/>
        <xdr:cNvSpPr txBox="1">
          <a:spLocks noChangeArrowheads="1"/>
        </xdr:cNvSpPr>
      </xdr:nvSpPr>
      <xdr:spPr>
        <a:xfrm>
          <a:off x="333375" y="35604450"/>
          <a:ext cx="62960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Unsecured term loans include RM28.3 million (1996 : RM29.3 million) due to the Government of Malaysia, RM2,559.8 million (1996 : RM3,320.2 million) guaranteed by the Government of Malaysia and RM1,496.8 million (1996 : 1,535.4 million) representing US$600 million 7 7/8% Notes due on 15 June 2004.</a:t>
          </a:r>
        </a:p>
      </xdr:txBody>
    </xdr:sp>
    <xdr:clientData/>
  </xdr:twoCellAnchor>
  <xdr:twoCellAnchor>
    <xdr:from>
      <xdr:col>1</xdr:col>
      <xdr:colOff>9525</xdr:colOff>
      <xdr:row>253</xdr:row>
      <xdr:rowOff>0</xdr:rowOff>
    </xdr:from>
    <xdr:to>
      <xdr:col>15</xdr:col>
      <xdr:colOff>0</xdr:colOff>
      <xdr:row>253</xdr:row>
      <xdr:rowOff>0</xdr:rowOff>
    </xdr:to>
    <xdr:sp>
      <xdr:nvSpPr>
        <xdr:cNvPr id="125" name="TextBox 165"/>
        <xdr:cNvSpPr txBox="1">
          <a:spLocks noChangeArrowheads="1"/>
        </xdr:cNvSpPr>
      </xdr:nvSpPr>
      <xdr:spPr>
        <a:xfrm>
          <a:off x="333375" y="35604450"/>
          <a:ext cx="6419850"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A first fixed charge on certain plant and machinery of a subsidiary company was created for the secured term loan.</a:t>
          </a:r>
        </a:p>
      </xdr:txBody>
    </xdr:sp>
    <xdr:clientData/>
  </xdr:twoCellAnchor>
  <xdr:twoCellAnchor>
    <xdr:from>
      <xdr:col>1</xdr:col>
      <xdr:colOff>0</xdr:colOff>
      <xdr:row>253</xdr:row>
      <xdr:rowOff>0</xdr:rowOff>
    </xdr:from>
    <xdr:to>
      <xdr:col>14</xdr:col>
      <xdr:colOff>714375</xdr:colOff>
      <xdr:row>253</xdr:row>
      <xdr:rowOff>0</xdr:rowOff>
    </xdr:to>
    <xdr:sp>
      <xdr:nvSpPr>
        <xdr:cNvPr id="126" name="TextBox 166"/>
        <xdr:cNvSpPr txBox="1">
          <a:spLocks noChangeArrowheads="1"/>
        </xdr:cNvSpPr>
      </xdr:nvSpPr>
      <xdr:spPr>
        <a:xfrm>
          <a:off x="323850"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Interest rates range from 0.8% to 10.6% (1996 : 0.8% to 10.6%) per annum and the weighted average interest rate applicable to the portfolio of term loans outstanding as at 31 December 1997 is 7.3% (1994 : 6.7%) per annum.</a:t>
          </a:r>
        </a:p>
      </xdr:txBody>
    </xdr:sp>
    <xdr:clientData/>
  </xdr:twoCellAnchor>
  <xdr:twoCellAnchor>
    <xdr:from>
      <xdr:col>1</xdr:col>
      <xdr:colOff>0</xdr:colOff>
      <xdr:row>253</xdr:row>
      <xdr:rowOff>0</xdr:rowOff>
    </xdr:from>
    <xdr:to>
      <xdr:col>14</xdr:col>
      <xdr:colOff>723900</xdr:colOff>
      <xdr:row>253</xdr:row>
      <xdr:rowOff>0</xdr:rowOff>
    </xdr:to>
    <xdr:sp>
      <xdr:nvSpPr>
        <xdr:cNvPr id="127" name="TextBox 167"/>
        <xdr:cNvSpPr txBox="1">
          <a:spLocks noChangeArrowheads="1"/>
        </xdr:cNvSpPr>
      </xdr:nvSpPr>
      <xdr:spPr>
        <a:xfrm>
          <a:off x="323850" y="35604450"/>
          <a:ext cx="62865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Bank overdraft facilities obtained from two financial institutions are unsecured but are guaranteed by the directors and placement of fixed deposits by the directors.</a:t>
          </a:r>
        </a:p>
      </xdr:txBody>
    </xdr:sp>
    <xdr:clientData/>
  </xdr:twoCellAnchor>
  <xdr:twoCellAnchor>
    <xdr:from>
      <xdr:col>1</xdr:col>
      <xdr:colOff>9525</xdr:colOff>
      <xdr:row>253</xdr:row>
      <xdr:rowOff>0</xdr:rowOff>
    </xdr:from>
    <xdr:to>
      <xdr:col>14</xdr:col>
      <xdr:colOff>723900</xdr:colOff>
      <xdr:row>253</xdr:row>
      <xdr:rowOff>0</xdr:rowOff>
    </xdr:to>
    <xdr:sp>
      <xdr:nvSpPr>
        <xdr:cNvPr id="128" name="TextBox 168"/>
        <xdr:cNvSpPr txBox="1">
          <a:spLocks noChangeArrowheads="1"/>
        </xdr:cNvSpPr>
      </xdr:nvSpPr>
      <xdr:spPr>
        <a:xfrm>
          <a:off x="333375"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This is secured by way of fixed deposits, a charge on company's property, third party landed property and directors' joint and several guarantee.</a:t>
          </a:r>
        </a:p>
      </xdr:txBody>
    </xdr:sp>
    <xdr:clientData/>
  </xdr:twoCellAnchor>
  <xdr:twoCellAnchor>
    <xdr:from>
      <xdr:col>1</xdr:col>
      <xdr:colOff>9525</xdr:colOff>
      <xdr:row>253</xdr:row>
      <xdr:rowOff>0</xdr:rowOff>
    </xdr:from>
    <xdr:to>
      <xdr:col>15</xdr:col>
      <xdr:colOff>0</xdr:colOff>
      <xdr:row>253</xdr:row>
      <xdr:rowOff>0</xdr:rowOff>
    </xdr:to>
    <xdr:sp>
      <xdr:nvSpPr>
        <xdr:cNvPr id="129" name="TextBox 169"/>
        <xdr:cNvSpPr txBox="1">
          <a:spLocks noChangeArrowheads="1"/>
        </xdr:cNvSpPr>
      </xdr:nvSpPr>
      <xdr:spPr>
        <a:xfrm>
          <a:off x="333375" y="35604450"/>
          <a:ext cx="64198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fixed deposits of the Company was placed under lien with licensed bank for credit facilities granted.</a:t>
          </a:r>
        </a:p>
      </xdr:txBody>
    </xdr:sp>
    <xdr:clientData/>
  </xdr:twoCellAnchor>
  <xdr:twoCellAnchor>
    <xdr:from>
      <xdr:col>1</xdr:col>
      <xdr:colOff>0</xdr:colOff>
      <xdr:row>253</xdr:row>
      <xdr:rowOff>0</xdr:rowOff>
    </xdr:from>
    <xdr:to>
      <xdr:col>14</xdr:col>
      <xdr:colOff>828675</xdr:colOff>
      <xdr:row>253</xdr:row>
      <xdr:rowOff>0</xdr:rowOff>
    </xdr:to>
    <xdr:sp>
      <xdr:nvSpPr>
        <xdr:cNvPr id="130" name="TextBox 170"/>
        <xdr:cNvSpPr txBox="1">
          <a:spLocks noChangeArrowheads="1"/>
        </xdr:cNvSpPr>
      </xdr:nvSpPr>
      <xdr:spPr>
        <a:xfrm>
          <a:off x="323850" y="35604450"/>
          <a:ext cx="63912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This is secured by way of fixed deposits, a charge on company's property, a debenture created on the Group and Company's fixed and floating assets and directors' joint and several guarantee.</a:t>
          </a:r>
        </a:p>
      </xdr:txBody>
    </xdr:sp>
    <xdr:clientData/>
  </xdr:twoCellAnchor>
  <xdr:twoCellAnchor>
    <xdr:from>
      <xdr:col>1</xdr:col>
      <xdr:colOff>0</xdr:colOff>
      <xdr:row>253</xdr:row>
      <xdr:rowOff>0</xdr:rowOff>
    </xdr:from>
    <xdr:to>
      <xdr:col>14</xdr:col>
      <xdr:colOff>800100</xdr:colOff>
      <xdr:row>253</xdr:row>
      <xdr:rowOff>0</xdr:rowOff>
    </xdr:to>
    <xdr:sp>
      <xdr:nvSpPr>
        <xdr:cNvPr id="131" name="TextBox 171"/>
        <xdr:cNvSpPr txBox="1">
          <a:spLocks noChangeArrowheads="1"/>
        </xdr:cNvSpPr>
      </xdr:nvSpPr>
      <xdr:spPr>
        <a:xfrm>
          <a:off x="323850" y="35604450"/>
          <a:ext cx="63627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During the financial period,  the Company issued 2,880,000 Ordinary shares of RM1 each at par for cash. The authorised share capital of the Company was increased from RM3,000,000 to RM10,000,000 by the creation of an additional 7,000,000 ordinary shares of RM1 each.
</a:t>
          </a:r>
        </a:p>
      </xdr:txBody>
    </xdr:sp>
    <xdr:clientData/>
  </xdr:twoCellAnchor>
  <xdr:oneCellAnchor>
    <xdr:from>
      <xdr:col>0</xdr:col>
      <xdr:colOff>161925</xdr:colOff>
      <xdr:row>253</xdr:row>
      <xdr:rowOff>0</xdr:rowOff>
    </xdr:from>
    <xdr:ext cx="28575" cy="28575"/>
    <xdr:sp>
      <xdr:nvSpPr>
        <xdr:cNvPr id="132" name="TextBox 172"/>
        <xdr:cNvSpPr txBox="1">
          <a:spLocks noChangeArrowheads="1"/>
        </xdr:cNvSpPr>
      </xdr:nvSpPr>
      <xdr:spPr>
        <a:xfrm flipH="1">
          <a:off x="161925" y="35604450"/>
          <a:ext cx="28575" cy="28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9525</xdr:colOff>
      <xdr:row>253</xdr:row>
      <xdr:rowOff>0</xdr:rowOff>
    </xdr:from>
    <xdr:to>
      <xdr:col>14</xdr:col>
      <xdr:colOff>723900</xdr:colOff>
      <xdr:row>253</xdr:row>
      <xdr:rowOff>0</xdr:rowOff>
    </xdr:to>
    <xdr:sp>
      <xdr:nvSpPr>
        <xdr:cNvPr id="133" name="TextBox 173"/>
        <xdr:cNvSpPr txBox="1">
          <a:spLocks noChangeArrowheads="1"/>
        </xdr:cNvSpPr>
      </xdr:nvSpPr>
      <xdr:spPr>
        <a:xfrm>
          <a:off x="333375"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results of A Sdn Bhd was not consolidated due to the investments was disposed off subsequent to the balance sheet date.</a:t>
          </a:r>
        </a:p>
      </xdr:txBody>
    </xdr:sp>
    <xdr:clientData/>
  </xdr:twoCellAnchor>
  <xdr:twoCellAnchor>
    <xdr:from>
      <xdr:col>1</xdr:col>
      <xdr:colOff>0</xdr:colOff>
      <xdr:row>253</xdr:row>
      <xdr:rowOff>0</xdr:rowOff>
    </xdr:from>
    <xdr:to>
      <xdr:col>14</xdr:col>
      <xdr:colOff>723900</xdr:colOff>
      <xdr:row>253</xdr:row>
      <xdr:rowOff>0</xdr:rowOff>
    </xdr:to>
    <xdr:sp>
      <xdr:nvSpPr>
        <xdr:cNvPr id="134" name="TextBox 174"/>
        <xdr:cNvSpPr txBox="1">
          <a:spLocks noChangeArrowheads="1"/>
        </xdr:cNvSpPr>
      </xdr:nvSpPr>
      <xdr:spPr>
        <a:xfrm>
          <a:off x="323850" y="35604450"/>
          <a:ext cx="6286500" cy="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The quoted shares have been pledged to a financial institution for term loan facility granted.  The market value of the shares quoted outside Malaysia is not available as the counter was suspended on the London Stock Exchanges as at 31 December, 1997.</a:t>
          </a:r>
        </a:p>
      </xdr:txBody>
    </xdr:sp>
    <xdr:clientData/>
  </xdr:twoCellAnchor>
  <xdr:twoCellAnchor>
    <xdr:from>
      <xdr:col>1</xdr:col>
      <xdr:colOff>9525</xdr:colOff>
      <xdr:row>253</xdr:row>
      <xdr:rowOff>0</xdr:rowOff>
    </xdr:from>
    <xdr:to>
      <xdr:col>14</xdr:col>
      <xdr:colOff>742950</xdr:colOff>
      <xdr:row>253</xdr:row>
      <xdr:rowOff>0</xdr:rowOff>
    </xdr:to>
    <xdr:sp>
      <xdr:nvSpPr>
        <xdr:cNvPr id="135" name="TextBox 175"/>
        <xdr:cNvSpPr txBox="1">
          <a:spLocks noChangeArrowheads="1"/>
        </xdr:cNvSpPr>
      </xdr:nvSpPr>
      <xdr:spPr>
        <a:xfrm>
          <a:off x="333375" y="35604450"/>
          <a:ext cx="62960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term loans are obtained from various banks at annual rates of interest ranging from 1.00% to 1.25% above base lending rates or the prevailing inter-bank offered rates of these banks.</a:t>
          </a:r>
        </a:p>
      </xdr:txBody>
    </xdr:sp>
    <xdr:clientData/>
  </xdr:twoCellAnchor>
  <xdr:oneCellAnchor>
    <xdr:from>
      <xdr:col>4</xdr:col>
      <xdr:colOff>533400</xdr:colOff>
      <xdr:row>297</xdr:row>
      <xdr:rowOff>0</xdr:rowOff>
    </xdr:from>
    <xdr:ext cx="76200" cy="228600"/>
    <xdr:sp>
      <xdr:nvSpPr>
        <xdr:cNvPr id="136" name="TextBox 176"/>
        <xdr:cNvSpPr txBox="1">
          <a:spLocks noChangeArrowheads="1"/>
        </xdr:cNvSpPr>
      </xdr:nvSpPr>
      <xdr:spPr>
        <a:xfrm>
          <a:off x="1828800" y="4440555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253</xdr:row>
      <xdr:rowOff>0</xdr:rowOff>
    </xdr:from>
    <xdr:to>
      <xdr:col>14</xdr:col>
      <xdr:colOff>723900</xdr:colOff>
      <xdr:row>253</xdr:row>
      <xdr:rowOff>0</xdr:rowOff>
    </xdr:to>
    <xdr:sp>
      <xdr:nvSpPr>
        <xdr:cNvPr id="137" name="TextBox 177"/>
        <xdr:cNvSpPr txBox="1">
          <a:spLocks noChangeArrowheads="1"/>
        </xdr:cNvSpPr>
      </xdr:nvSpPr>
      <xdr:spPr>
        <a:xfrm>
          <a:off x="323850" y="35604450"/>
          <a:ext cx="62865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term loans previously obtained by the group are secured by fixed and collateral registered charges over certain land development properties of the group.</a:t>
          </a:r>
        </a:p>
      </xdr:txBody>
    </xdr:sp>
    <xdr:clientData/>
  </xdr:twoCellAnchor>
  <xdr:twoCellAnchor>
    <xdr:from>
      <xdr:col>1</xdr:col>
      <xdr:colOff>9525</xdr:colOff>
      <xdr:row>253</xdr:row>
      <xdr:rowOff>0</xdr:rowOff>
    </xdr:from>
    <xdr:to>
      <xdr:col>14</xdr:col>
      <xdr:colOff>742950</xdr:colOff>
      <xdr:row>253</xdr:row>
      <xdr:rowOff>0</xdr:rowOff>
    </xdr:to>
    <xdr:sp>
      <xdr:nvSpPr>
        <xdr:cNvPr id="138" name="TextBox 178"/>
        <xdr:cNvSpPr txBox="1">
          <a:spLocks noChangeArrowheads="1"/>
        </xdr:cNvSpPr>
      </xdr:nvSpPr>
      <xdr:spPr>
        <a:xfrm>
          <a:off x="333375" y="35604450"/>
          <a:ext cx="62960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Unsecured term loans include RM28.3 million (1996 : RM29.3 million) due to the Government of Malaysia, RM2,559.8 million (1996 : RM3,320.2 million) guaranteed by the Government of Malaysia and RM1,496.8 million (1996 : 1,535.4 million) representing US$600 million 7 7/8% Notes due on 15 June 2004.</a:t>
          </a:r>
        </a:p>
      </xdr:txBody>
    </xdr:sp>
    <xdr:clientData/>
  </xdr:twoCellAnchor>
  <xdr:twoCellAnchor>
    <xdr:from>
      <xdr:col>1</xdr:col>
      <xdr:colOff>9525</xdr:colOff>
      <xdr:row>253</xdr:row>
      <xdr:rowOff>0</xdr:rowOff>
    </xdr:from>
    <xdr:to>
      <xdr:col>15</xdr:col>
      <xdr:colOff>0</xdr:colOff>
      <xdr:row>253</xdr:row>
      <xdr:rowOff>0</xdr:rowOff>
    </xdr:to>
    <xdr:sp>
      <xdr:nvSpPr>
        <xdr:cNvPr id="139" name="TextBox 179"/>
        <xdr:cNvSpPr txBox="1">
          <a:spLocks noChangeArrowheads="1"/>
        </xdr:cNvSpPr>
      </xdr:nvSpPr>
      <xdr:spPr>
        <a:xfrm>
          <a:off x="333375" y="35604450"/>
          <a:ext cx="6419850"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A first fixed charge on certain plant and machinery of a subsidiary company was created for the secured term loan.</a:t>
          </a:r>
        </a:p>
      </xdr:txBody>
    </xdr:sp>
    <xdr:clientData/>
  </xdr:twoCellAnchor>
  <xdr:twoCellAnchor>
    <xdr:from>
      <xdr:col>1</xdr:col>
      <xdr:colOff>0</xdr:colOff>
      <xdr:row>253</xdr:row>
      <xdr:rowOff>0</xdr:rowOff>
    </xdr:from>
    <xdr:to>
      <xdr:col>14</xdr:col>
      <xdr:colOff>714375</xdr:colOff>
      <xdr:row>253</xdr:row>
      <xdr:rowOff>0</xdr:rowOff>
    </xdr:to>
    <xdr:sp>
      <xdr:nvSpPr>
        <xdr:cNvPr id="140" name="TextBox 180"/>
        <xdr:cNvSpPr txBox="1">
          <a:spLocks noChangeArrowheads="1"/>
        </xdr:cNvSpPr>
      </xdr:nvSpPr>
      <xdr:spPr>
        <a:xfrm>
          <a:off x="323850"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Interest rates range from 0.8% to 10.6% (1996 : 0.8% to 10.6%) per annum and the weighted average interest rate applicable to the portfolio of term loans outstanding as at 31 December 1997 is 7.3% (1994 : 6.7%) per annum.</a:t>
          </a:r>
        </a:p>
      </xdr:txBody>
    </xdr:sp>
    <xdr:clientData/>
  </xdr:twoCellAnchor>
  <xdr:twoCellAnchor>
    <xdr:from>
      <xdr:col>1</xdr:col>
      <xdr:colOff>0</xdr:colOff>
      <xdr:row>253</xdr:row>
      <xdr:rowOff>0</xdr:rowOff>
    </xdr:from>
    <xdr:to>
      <xdr:col>14</xdr:col>
      <xdr:colOff>723900</xdr:colOff>
      <xdr:row>253</xdr:row>
      <xdr:rowOff>0</xdr:rowOff>
    </xdr:to>
    <xdr:sp>
      <xdr:nvSpPr>
        <xdr:cNvPr id="141" name="TextBox 181"/>
        <xdr:cNvSpPr txBox="1">
          <a:spLocks noChangeArrowheads="1"/>
        </xdr:cNvSpPr>
      </xdr:nvSpPr>
      <xdr:spPr>
        <a:xfrm>
          <a:off x="323850" y="35604450"/>
          <a:ext cx="62865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Bank overdraft facilities obtained from two financial institutions are unsecured but are guaranteed by the directors and placement of fixed deposits by the directors.</a:t>
          </a:r>
        </a:p>
      </xdr:txBody>
    </xdr:sp>
    <xdr:clientData/>
  </xdr:twoCellAnchor>
  <xdr:twoCellAnchor>
    <xdr:from>
      <xdr:col>1</xdr:col>
      <xdr:colOff>9525</xdr:colOff>
      <xdr:row>253</xdr:row>
      <xdr:rowOff>0</xdr:rowOff>
    </xdr:from>
    <xdr:to>
      <xdr:col>14</xdr:col>
      <xdr:colOff>723900</xdr:colOff>
      <xdr:row>253</xdr:row>
      <xdr:rowOff>0</xdr:rowOff>
    </xdr:to>
    <xdr:sp>
      <xdr:nvSpPr>
        <xdr:cNvPr id="142" name="TextBox 182"/>
        <xdr:cNvSpPr txBox="1">
          <a:spLocks noChangeArrowheads="1"/>
        </xdr:cNvSpPr>
      </xdr:nvSpPr>
      <xdr:spPr>
        <a:xfrm>
          <a:off x="333375"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This is secured by way of fixed deposits, a charge on company's property, third party landed property and directors' joint and several guarantee.</a:t>
          </a:r>
        </a:p>
      </xdr:txBody>
    </xdr:sp>
    <xdr:clientData/>
  </xdr:twoCellAnchor>
  <xdr:twoCellAnchor>
    <xdr:from>
      <xdr:col>1</xdr:col>
      <xdr:colOff>9525</xdr:colOff>
      <xdr:row>253</xdr:row>
      <xdr:rowOff>0</xdr:rowOff>
    </xdr:from>
    <xdr:to>
      <xdr:col>15</xdr:col>
      <xdr:colOff>0</xdr:colOff>
      <xdr:row>253</xdr:row>
      <xdr:rowOff>0</xdr:rowOff>
    </xdr:to>
    <xdr:sp>
      <xdr:nvSpPr>
        <xdr:cNvPr id="143" name="TextBox 183"/>
        <xdr:cNvSpPr txBox="1">
          <a:spLocks noChangeArrowheads="1"/>
        </xdr:cNvSpPr>
      </xdr:nvSpPr>
      <xdr:spPr>
        <a:xfrm>
          <a:off x="333375" y="35604450"/>
          <a:ext cx="64198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fixed deposits of the Company was placed under lien with licensed bank for credit facilities granted.</a:t>
          </a:r>
        </a:p>
      </xdr:txBody>
    </xdr:sp>
    <xdr:clientData/>
  </xdr:twoCellAnchor>
  <xdr:twoCellAnchor>
    <xdr:from>
      <xdr:col>1</xdr:col>
      <xdr:colOff>0</xdr:colOff>
      <xdr:row>253</xdr:row>
      <xdr:rowOff>0</xdr:rowOff>
    </xdr:from>
    <xdr:to>
      <xdr:col>14</xdr:col>
      <xdr:colOff>828675</xdr:colOff>
      <xdr:row>253</xdr:row>
      <xdr:rowOff>0</xdr:rowOff>
    </xdr:to>
    <xdr:sp>
      <xdr:nvSpPr>
        <xdr:cNvPr id="144" name="TextBox 184"/>
        <xdr:cNvSpPr txBox="1">
          <a:spLocks noChangeArrowheads="1"/>
        </xdr:cNvSpPr>
      </xdr:nvSpPr>
      <xdr:spPr>
        <a:xfrm>
          <a:off x="323850" y="35604450"/>
          <a:ext cx="63912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This is secured by way of fixed deposits, a charge on company's property, a debenture created on the Group and Company's fixed and floating assets and directors' joint and several guarantee.</a:t>
          </a:r>
        </a:p>
      </xdr:txBody>
    </xdr:sp>
    <xdr:clientData/>
  </xdr:twoCellAnchor>
  <xdr:twoCellAnchor>
    <xdr:from>
      <xdr:col>1</xdr:col>
      <xdr:colOff>0</xdr:colOff>
      <xdr:row>253</xdr:row>
      <xdr:rowOff>0</xdr:rowOff>
    </xdr:from>
    <xdr:to>
      <xdr:col>14</xdr:col>
      <xdr:colOff>800100</xdr:colOff>
      <xdr:row>253</xdr:row>
      <xdr:rowOff>0</xdr:rowOff>
    </xdr:to>
    <xdr:sp>
      <xdr:nvSpPr>
        <xdr:cNvPr id="145" name="TextBox 185"/>
        <xdr:cNvSpPr txBox="1">
          <a:spLocks noChangeArrowheads="1"/>
        </xdr:cNvSpPr>
      </xdr:nvSpPr>
      <xdr:spPr>
        <a:xfrm>
          <a:off x="323850" y="35604450"/>
          <a:ext cx="63627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During the financial period,  the Company issued 2,880,000 Ordinary shares of RM1 each at par for cash. The authorised share capital of the Company was increased from RM3,000,000 to RM10,000,000 by the creation of an additional 7,000,000 ordinary shares of RM1 each.
</a:t>
          </a:r>
        </a:p>
      </xdr:txBody>
    </xdr:sp>
    <xdr:clientData/>
  </xdr:twoCellAnchor>
  <xdr:oneCellAnchor>
    <xdr:from>
      <xdr:col>0</xdr:col>
      <xdr:colOff>161925</xdr:colOff>
      <xdr:row>253</xdr:row>
      <xdr:rowOff>0</xdr:rowOff>
    </xdr:from>
    <xdr:ext cx="28575" cy="28575"/>
    <xdr:sp>
      <xdr:nvSpPr>
        <xdr:cNvPr id="146" name="TextBox 186"/>
        <xdr:cNvSpPr txBox="1">
          <a:spLocks noChangeArrowheads="1"/>
        </xdr:cNvSpPr>
      </xdr:nvSpPr>
      <xdr:spPr>
        <a:xfrm flipH="1">
          <a:off x="161925" y="35604450"/>
          <a:ext cx="28575" cy="28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9525</xdr:colOff>
      <xdr:row>253</xdr:row>
      <xdr:rowOff>0</xdr:rowOff>
    </xdr:from>
    <xdr:to>
      <xdr:col>14</xdr:col>
      <xdr:colOff>723900</xdr:colOff>
      <xdr:row>253</xdr:row>
      <xdr:rowOff>0</xdr:rowOff>
    </xdr:to>
    <xdr:sp>
      <xdr:nvSpPr>
        <xdr:cNvPr id="147" name="TextBox 187"/>
        <xdr:cNvSpPr txBox="1">
          <a:spLocks noChangeArrowheads="1"/>
        </xdr:cNvSpPr>
      </xdr:nvSpPr>
      <xdr:spPr>
        <a:xfrm>
          <a:off x="333375"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results of A Sdn Bhd was not consolidated due to the investments was disposed off subsequent to the balance sheet date.</a:t>
          </a:r>
        </a:p>
      </xdr:txBody>
    </xdr:sp>
    <xdr:clientData/>
  </xdr:twoCellAnchor>
  <xdr:twoCellAnchor>
    <xdr:from>
      <xdr:col>1</xdr:col>
      <xdr:colOff>0</xdr:colOff>
      <xdr:row>253</xdr:row>
      <xdr:rowOff>0</xdr:rowOff>
    </xdr:from>
    <xdr:to>
      <xdr:col>14</xdr:col>
      <xdr:colOff>723900</xdr:colOff>
      <xdr:row>253</xdr:row>
      <xdr:rowOff>0</xdr:rowOff>
    </xdr:to>
    <xdr:sp>
      <xdr:nvSpPr>
        <xdr:cNvPr id="148" name="TextBox 188"/>
        <xdr:cNvSpPr txBox="1">
          <a:spLocks noChangeArrowheads="1"/>
        </xdr:cNvSpPr>
      </xdr:nvSpPr>
      <xdr:spPr>
        <a:xfrm>
          <a:off x="323850" y="35604450"/>
          <a:ext cx="6286500" cy="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The quoted shares have been pledged to a financial institution for term loan facility granted.  The market value of the shares quoted outside Malaysia is not available as the counter was suspended on the London Stock Exchanges as at 31 December, 1997.</a:t>
          </a:r>
        </a:p>
      </xdr:txBody>
    </xdr:sp>
    <xdr:clientData/>
  </xdr:twoCellAnchor>
  <xdr:twoCellAnchor>
    <xdr:from>
      <xdr:col>1</xdr:col>
      <xdr:colOff>9525</xdr:colOff>
      <xdr:row>253</xdr:row>
      <xdr:rowOff>0</xdr:rowOff>
    </xdr:from>
    <xdr:to>
      <xdr:col>14</xdr:col>
      <xdr:colOff>742950</xdr:colOff>
      <xdr:row>253</xdr:row>
      <xdr:rowOff>0</xdr:rowOff>
    </xdr:to>
    <xdr:sp>
      <xdr:nvSpPr>
        <xdr:cNvPr id="149" name="TextBox 189"/>
        <xdr:cNvSpPr txBox="1">
          <a:spLocks noChangeArrowheads="1"/>
        </xdr:cNvSpPr>
      </xdr:nvSpPr>
      <xdr:spPr>
        <a:xfrm>
          <a:off x="333375" y="35604450"/>
          <a:ext cx="62960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term loans are obtained from various banks at annual rates of interest ranging from 1.00% to 1.25% above base lending rates or the prevailing inter-bank offered rates of these banks.</a:t>
          </a:r>
        </a:p>
      </xdr:txBody>
    </xdr:sp>
    <xdr:clientData/>
  </xdr:twoCellAnchor>
  <xdr:oneCellAnchor>
    <xdr:from>
      <xdr:col>4</xdr:col>
      <xdr:colOff>533400</xdr:colOff>
      <xdr:row>297</xdr:row>
      <xdr:rowOff>0</xdr:rowOff>
    </xdr:from>
    <xdr:ext cx="76200" cy="228600"/>
    <xdr:sp>
      <xdr:nvSpPr>
        <xdr:cNvPr id="150" name="TextBox 190"/>
        <xdr:cNvSpPr txBox="1">
          <a:spLocks noChangeArrowheads="1"/>
        </xdr:cNvSpPr>
      </xdr:nvSpPr>
      <xdr:spPr>
        <a:xfrm>
          <a:off x="1828800" y="4440555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253</xdr:row>
      <xdr:rowOff>0</xdr:rowOff>
    </xdr:from>
    <xdr:to>
      <xdr:col>14</xdr:col>
      <xdr:colOff>723900</xdr:colOff>
      <xdr:row>253</xdr:row>
      <xdr:rowOff>0</xdr:rowOff>
    </xdr:to>
    <xdr:sp>
      <xdr:nvSpPr>
        <xdr:cNvPr id="151" name="TextBox 191"/>
        <xdr:cNvSpPr txBox="1">
          <a:spLocks noChangeArrowheads="1"/>
        </xdr:cNvSpPr>
      </xdr:nvSpPr>
      <xdr:spPr>
        <a:xfrm>
          <a:off x="323850" y="35604450"/>
          <a:ext cx="62865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term loans previously obtained by the group are secured by fixed and collateral registered charges over certain land development properties of the group.</a:t>
          </a:r>
        </a:p>
      </xdr:txBody>
    </xdr:sp>
    <xdr:clientData/>
  </xdr:twoCellAnchor>
  <xdr:twoCellAnchor>
    <xdr:from>
      <xdr:col>1</xdr:col>
      <xdr:colOff>9525</xdr:colOff>
      <xdr:row>253</xdr:row>
      <xdr:rowOff>0</xdr:rowOff>
    </xdr:from>
    <xdr:to>
      <xdr:col>14</xdr:col>
      <xdr:colOff>742950</xdr:colOff>
      <xdr:row>253</xdr:row>
      <xdr:rowOff>0</xdr:rowOff>
    </xdr:to>
    <xdr:sp>
      <xdr:nvSpPr>
        <xdr:cNvPr id="152" name="TextBox 192"/>
        <xdr:cNvSpPr txBox="1">
          <a:spLocks noChangeArrowheads="1"/>
        </xdr:cNvSpPr>
      </xdr:nvSpPr>
      <xdr:spPr>
        <a:xfrm>
          <a:off x="333375" y="35604450"/>
          <a:ext cx="62960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Unsecured term loans include RM28.3 million (1996 : RM29.3 million) due to the Government of Malaysia, RM2,559.8 million (1996 : RM3,320.2 million) guaranteed by the Government of Malaysia and RM1,496.8 million (1996 : 1,535.4 million) representing US$600 million 7 7/8% Notes due on 15 June 2004.</a:t>
          </a:r>
        </a:p>
      </xdr:txBody>
    </xdr:sp>
    <xdr:clientData/>
  </xdr:twoCellAnchor>
  <xdr:twoCellAnchor>
    <xdr:from>
      <xdr:col>1</xdr:col>
      <xdr:colOff>9525</xdr:colOff>
      <xdr:row>253</xdr:row>
      <xdr:rowOff>0</xdr:rowOff>
    </xdr:from>
    <xdr:to>
      <xdr:col>15</xdr:col>
      <xdr:colOff>0</xdr:colOff>
      <xdr:row>253</xdr:row>
      <xdr:rowOff>0</xdr:rowOff>
    </xdr:to>
    <xdr:sp>
      <xdr:nvSpPr>
        <xdr:cNvPr id="153" name="TextBox 193"/>
        <xdr:cNvSpPr txBox="1">
          <a:spLocks noChangeArrowheads="1"/>
        </xdr:cNvSpPr>
      </xdr:nvSpPr>
      <xdr:spPr>
        <a:xfrm>
          <a:off x="333375" y="35604450"/>
          <a:ext cx="6419850"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A first fixed charge on certain plant and machinery of a subsidiary company was created for the secured term loan.</a:t>
          </a:r>
        </a:p>
      </xdr:txBody>
    </xdr:sp>
    <xdr:clientData/>
  </xdr:twoCellAnchor>
  <xdr:twoCellAnchor>
    <xdr:from>
      <xdr:col>1</xdr:col>
      <xdr:colOff>0</xdr:colOff>
      <xdr:row>253</xdr:row>
      <xdr:rowOff>0</xdr:rowOff>
    </xdr:from>
    <xdr:to>
      <xdr:col>14</xdr:col>
      <xdr:colOff>714375</xdr:colOff>
      <xdr:row>253</xdr:row>
      <xdr:rowOff>0</xdr:rowOff>
    </xdr:to>
    <xdr:sp>
      <xdr:nvSpPr>
        <xdr:cNvPr id="154" name="TextBox 194"/>
        <xdr:cNvSpPr txBox="1">
          <a:spLocks noChangeArrowheads="1"/>
        </xdr:cNvSpPr>
      </xdr:nvSpPr>
      <xdr:spPr>
        <a:xfrm>
          <a:off x="323850"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Interest rates range from 0.8% to 10.6% (1996 : 0.8% to 10.6%) per annum and the weighted average interest rate applicable to the portfolio of term loans outstanding as at 31 December 1997 is 7.3% (1994 : 6.7%) per annum.</a:t>
          </a:r>
        </a:p>
      </xdr:txBody>
    </xdr:sp>
    <xdr:clientData/>
  </xdr:twoCellAnchor>
  <xdr:twoCellAnchor>
    <xdr:from>
      <xdr:col>1</xdr:col>
      <xdr:colOff>0</xdr:colOff>
      <xdr:row>253</xdr:row>
      <xdr:rowOff>0</xdr:rowOff>
    </xdr:from>
    <xdr:to>
      <xdr:col>14</xdr:col>
      <xdr:colOff>723900</xdr:colOff>
      <xdr:row>253</xdr:row>
      <xdr:rowOff>0</xdr:rowOff>
    </xdr:to>
    <xdr:sp>
      <xdr:nvSpPr>
        <xdr:cNvPr id="155" name="TextBox 195"/>
        <xdr:cNvSpPr txBox="1">
          <a:spLocks noChangeArrowheads="1"/>
        </xdr:cNvSpPr>
      </xdr:nvSpPr>
      <xdr:spPr>
        <a:xfrm>
          <a:off x="323850" y="35604450"/>
          <a:ext cx="62865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Bank overdraft facilities obtained from two financial institutions are unsecured but are guaranteed by the directors and placement of fixed deposits by the directors.</a:t>
          </a:r>
        </a:p>
      </xdr:txBody>
    </xdr:sp>
    <xdr:clientData/>
  </xdr:twoCellAnchor>
  <xdr:twoCellAnchor>
    <xdr:from>
      <xdr:col>1</xdr:col>
      <xdr:colOff>9525</xdr:colOff>
      <xdr:row>253</xdr:row>
      <xdr:rowOff>0</xdr:rowOff>
    </xdr:from>
    <xdr:to>
      <xdr:col>14</xdr:col>
      <xdr:colOff>723900</xdr:colOff>
      <xdr:row>253</xdr:row>
      <xdr:rowOff>0</xdr:rowOff>
    </xdr:to>
    <xdr:sp>
      <xdr:nvSpPr>
        <xdr:cNvPr id="156" name="TextBox 196"/>
        <xdr:cNvSpPr txBox="1">
          <a:spLocks noChangeArrowheads="1"/>
        </xdr:cNvSpPr>
      </xdr:nvSpPr>
      <xdr:spPr>
        <a:xfrm>
          <a:off x="333375"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This is secured by way of fixed deposits, a charge on company's property, third party landed property and directors' joint and several guarantee.</a:t>
          </a:r>
        </a:p>
      </xdr:txBody>
    </xdr:sp>
    <xdr:clientData/>
  </xdr:twoCellAnchor>
  <xdr:twoCellAnchor>
    <xdr:from>
      <xdr:col>1</xdr:col>
      <xdr:colOff>9525</xdr:colOff>
      <xdr:row>253</xdr:row>
      <xdr:rowOff>0</xdr:rowOff>
    </xdr:from>
    <xdr:to>
      <xdr:col>15</xdr:col>
      <xdr:colOff>0</xdr:colOff>
      <xdr:row>253</xdr:row>
      <xdr:rowOff>0</xdr:rowOff>
    </xdr:to>
    <xdr:sp>
      <xdr:nvSpPr>
        <xdr:cNvPr id="157" name="TextBox 197"/>
        <xdr:cNvSpPr txBox="1">
          <a:spLocks noChangeArrowheads="1"/>
        </xdr:cNvSpPr>
      </xdr:nvSpPr>
      <xdr:spPr>
        <a:xfrm>
          <a:off x="333375" y="35604450"/>
          <a:ext cx="64198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fixed deposits of the Company was placed under lien with licensed bank for credit facilities granted.</a:t>
          </a:r>
        </a:p>
      </xdr:txBody>
    </xdr:sp>
    <xdr:clientData/>
  </xdr:twoCellAnchor>
  <xdr:twoCellAnchor>
    <xdr:from>
      <xdr:col>1</xdr:col>
      <xdr:colOff>0</xdr:colOff>
      <xdr:row>253</xdr:row>
      <xdr:rowOff>0</xdr:rowOff>
    </xdr:from>
    <xdr:to>
      <xdr:col>14</xdr:col>
      <xdr:colOff>828675</xdr:colOff>
      <xdr:row>253</xdr:row>
      <xdr:rowOff>0</xdr:rowOff>
    </xdr:to>
    <xdr:sp>
      <xdr:nvSpPr>
        <xdr:cNvPr id="158" name="TextBox 198"/>
        <xdr:cNvSpPr txBox="1">
          <a:spLocks noChangeArrowheads="1"/>
        </xdr:cNvSpPr>
      </xdr:nvSpPr>
      <xdr:spPr>
        <a:xfrm>
          <a:off x="323850" y="35604450"/>
          <a:ext cx="63912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This is secured by way of fixed deposits, a charge on company's property, a debenture created on the Group and Company's fixed and floating assets and directors' joint and several guarantee.</a:t>
          </a:r>
        </a:p>
      </xdr:txBody>
    </xdr:sp>
    <xdr:clientData/>
  </xdr:twoCellAnchor>
  <xdr:twoCellAnchor>
    <xdr:from>
      <xdr:col>1</xdr:col>
      <xdr:colOff>0</xdr:colOff>
      <xdr:row>253</xdr:row>
      <xdr:rowOff>0</xdr:rowOff>
    </xdr:from>
    <xdr:to>
      <xdr:col>14</xdr:col>
      <xdr:colOff>800100</xdr:colOff>
      <xdr:row>253</xdr:row>
      <xdr:rowOff>0</xdr:rowOff>
    </xdr:to>
    <xdr:sp>
      <xdr:nvSpPr>
        <xdr:cNvPr id="159" name="TextBox 199"/>
        <xdr:cNvSpPr txBox="1">
          <a:spLocks noChangeArrowheads="1"/>
        </xdr:cNvSpPr>
      </xdr:nvSpPr>
      <xdr:spPr>
        <a:xfrm>
          <a:off x="323850" y="35604450"/>
          <a:ext cx="63627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During the financial period,  the Company issued 2,880,000 Ordinary shares of RM1 each at par for cash. The authorised share capital of the Company was increased from RM3,000,000 to RM10,000,000 by the creation of an additional 7,000,000 ordinary shares of RM1 each.
</a:t>
          </a:r>
        </a:p>
      </xdr:txBody>
    </xdr:sp>
    <xdr:clientData/>
  </xdr:twoCellAnchor>
  <xdr:oneCellAnchor>
    <xdr:from>
      <xdr:col>0</xdr:col>
      <xdr:colOff>161925</xdr:colOff>
      <xdr:row>253</xdr:row>
      <xdr:rowOff>0</xdr:rowOff>
    </xdr:from>
    <xdr:ext cx="28575" cy="28575"/>
    <xdr:sp>
      <xdr:nvSpPr>
        <xdr:cNvPr id="160" name="TextBox 200"/>
        <xdr:cNvSpPr txBox="1">
          <a:spLocks noChangeArrowheads="1"/>
        </xdr:cNvSpPr>
      </xdr:nvSpPr>
      <xdr:spPr>
        <a:xfrm flipH="1">
          <a:off x="161925" y="35604450"/>
          <a:ext cx="28575" cy="28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9525</xdr:colOff>
      <xdr:row>253</xdr:row>
      <xdr:rowOff>0</xdr:rowOff>
    </xdr:from>
    <xdr:to>
      <xdr:col>14</xdr:col>
      <xdr:colOff>723900</xdr:colOff>
      <xdr:row>253</xdr:row>
      <xdr:rowOff>0</xdr:rowOff>
    </xdr:to>
    <xdr:sp>
      <xdr:nvSpPr>
        <xdr:cNvPr id="161" name="TextBox 201"/>
        <xdr:cNvSpPr txBox="1">
          <a:spLocks noChangeArrowheads="1"/>
        </xdr:cNvSpPr>
      </xdr:nvSpPr>
      <xdr:spPr>
        <a:xfrm>
          <a:off x="333375"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results of A Sdn Bhd was not consolidated due to the investments was disposed off subsequent to the balance sheet date.</a:t>
          </a:r>
        </a:p>
      </xdr:txBody>
    </xdr:sp>
    <xdr:clientData/>
  </xdr:twoCellAnchor>
  <xdr:twoCellAnchor>
    <xdr:from>
      <xdr:col>1</xdr:col>
      <xdr:colOff>0</xdr:colOff>
      <xdr:row>253</xdr:row>
      <xdr:rowOff>0</xdr:rowOff>
    </xdr:from>
    <xdr:to>
      <xdr:col>14</xdr:col>
      <xdr:colOff>723900</xdr:colOff>
      <xdr:row>253</xdr:row>
      <xdr:rowOff>0</xdr:rowOff>
    </xdr:to>
    <xdr:sp>
      <xdr:nvSpPr>
        <xdr:cNvPr id="162" name="TextBox 202"/>
        <xdr:cNvSpPr txBox="1">
          <a:spLocks noChangeArrowheads="1"/>
        </xdr:cNvSpPr>
      </xdr:nvSpPr>
      <xdr:spPr>
        <a:xfrm>
          <a:off x="323850" y="35604450"/>
          <a:ext cx="6286500" cy="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The quoted shares have been pledged to a financial institution for term loan facility granted.  The market value of the shares quoted outside Malaysia is not available as the counter was suspended on the London Stock Exchanges as at 31 December, 1997.</a:t>
          </a:r>
        </a:p>
      </xdr:txBody>
    </xdr:sp>
    <xdr:clientData/>
  </xdr:twoCellAnchor>
  <xdr:twoCellAnchor>
    <xdr:from>
      <xdr:col>1</xdr:col>
      <xdr:colOff>9525</xdr:colOff>
      <xdr:row>253</xdr:row>
      <xdr:rowOff>0</xdr:rowOff>
    </xdr:from>
    <xdr:to>
      <xdr:col>14</xdr:col>
      <xdr:colOff>742950</xdr:colOff>
      <xdr:row>253</xdr:row>
      <xdr:rowOff>0</xdr:rowOff>
    </xdr:to>
    <xdr:sp>
      <xdr:nvSpPr>
        <xdr:cNvPr id="163" name="TextBox 203"/>
        <xdr:cNvSpPr txBox="1">
          <a:spLocks noChangeArrowheads="1"/>
        </xdr:cNvSpPr>
      </xdr:nvSpPr>
      <xdr:spPr>
        <a:xfrm>
          <a:off x="333375" y="35604450"/>
          <a:ext cx="62960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term loans are obtained from various banks at annual rates of interest ranging from 1.00% to 1.25% above base lending rates or the prevailing inter-bank offered rates of these banks.</a:t>
          </a:r>
        </a:p>
      </xdr:txBody>
    </xdr:sp>
    <xdr:clientData/>
  </xdr:twoCellAnchor>
  <xdr:oneCellAnchor>
    <xdr:from>
      <xdr:col>4</xdr:col>
      <xdr:colOff>533400</xdr:colOff>
      <xdr:row>297</xdr:row>
      <xdr:rowOff>0</xdr:rowOff>
    </xdr:from>
    <xdr:ext cx="76200" cy="228600"/>
    <xdr:sp>
      <xdr:nvSpPr>
        <xdr:cNvPr id="164" name="TextBox 204"/>
        <xdr:cNvSpPr txBox="1">
          <a:spLocks noChangeArrowheads="1"/>
        </xdr:cNvSpPr>
      </xdr:nvSpPr>
      <xdr:spPr>
        <a:xfrm>
          <a:off x="1828800" y="4440555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253</xdr:row>
      <xdr:rowOff>0</xdr:rowOff>
    </xdr:from>
    <xdr:to>
      <xdr:col>14</xdr:col>
      <xdr:colOff>723900</xdr:colOff>
      <xdr:row>253</xdr:row>
      <xdr:rowOff>0</xdr:rowOff>
    </xdr:to>
    <xdr:sp>
      <xdr:nvSpPr>
        <xdr:cNvPr id="165" name="TextBox 205"/>
        <xdr:cNvSpPr txBox="1">
          <a:spLocks noChangeArrowheads="1"/>
        </xdr:cNvSpPr>
      </xdr:nvSpPr>
      <xdr:spPr>
        <a:xfrm>
          <a:off x="323850" y="35604450"/>
          <a:ext cx="62865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term loans previously obtained by the group are secured by fixed and collateral registered charges over certain land development properties of the group.</a:t>
          </a:r>
        </a:p>
      </xdr:txBody>
    </xdr:sp>
    <xdr:clientData/>
  </xdr:twoCellAnchor>
  <xdr:twoCellAnchor>
    <xdr:from>
      <xdr:col>1</xdr:col>
      <xdr:colOff>9525</xdr:colOff>
      <xdr:row>253</xdr:row>
      <xdr:rowOff>0</xdr:rowOff>
    </xdr:from>
    <xdr:to>
      <xdr:col>14</xdr:col>
      <xdr:colOff>742950</xdr:colOff>
      <xdr:row>253</xdr:row>
      <xdr:rowOff>0</xdr:rowOff>
    </xdr:to>
    <xdr:sp>
      <xdr:nvSpPr>
        <xdr:cNvPr id="166" name="TextBox 206"/>
        <xdr:cNvSpPr txBox="1">
          <a:spLocks noChangeArrowheads="1"/>
        </xdr:cNvSpPr>
      </xdr:nvSpPr>
      <xdr:spPr>
        <a:xfrm>
          <a:off x="333375" y="35604450"/>
          <a:ext cx="62960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Unsecured term loans include RM28.3 million (1996 : RM29.3 million) due to the Government of Malaysia, RM2,559.8 million (1996 : RM3,320.2 million) guaranteed by the Government of Malaysia and RM1,496.8 million (1996 : 1,535.4 million) representing US$600 million 7 7/8% Notes due on 15 June 2004.</a:t>
          </a:r>
        </a:p>
      </xdr:txBody>
    </xdr:sp>
    <xdr:clientData/>
  </xdr:twoCellAnchor>
  <xdr:twoCellAnchor>
    <xdr:from>
      <xdr:col>1</xdr:col>
      <xdr:colOff>9525</xdr:colOff>
      <xdr:row>253</xdr:row>
      <xdr:rowOff>0</xdr:rowOff>
    </xdr:from>
    <xdr:to>
      <xdr:col>15</xdr:col>
      <xdr:colOff>0</xdr:colOff>
      <xdr:row>253</xdr:row>
      <xdr:rowOff>0</xdr:rowOff>
    </xdr:to>
    <xdr:sp>
      <xdr:nvSpPr>
        <xdr:cNvPr id="167" name="TextBox 207"/>
        <xdr:cNvSpPr txBox="1">
          <a:spLocks noChangeArrowheads="1"/>
        </xdr:cNvSpPr>
      </xdr:nvSpPr>
      <xdr:spPr>
        <a:xfrm>
          <a:off x="333375" y="35604450"/>
          <a:ext cx="6419850"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A first fixed charge on certain plant and machinery of a subsidiary company was created for the secured term loan.</a:t>
          </a:r>
        </a:p>
      </xdr:txBody>
    </xdr:sp>
    <xdr:clientData/>
  </xdr:twoCellAnchor>
  <xdr:twoCellAnchor>
    <xdr:from>
      <xdr:col>1</xdr:col>
      <xdr:colOff>0</xdr:colOff>
      <xdr:row>253</xdr:row>
      <xdr:rowOff>0</xdr:rowOff>
    </xdr:from>
    <xdr:to>
      <xdr:col>14</xdr:col>
      <xdr:colOff>714375</xdr:colOff>
      <xdr:row>253</xdr:row>
      <xdr:rowOff>0</xdr:rowOff>
    </xdr:to>
    <xdr:sp>
      <xdr:nvSpPr>
        <xdr:cNvPr id="168" name="TextBox 208"/>
        <xdr:cNvSpPr txBox="1">
          <a:spLocks noChangeArrowheads="1"/>
        </xdr:cNvSpPr>
      </xdr:nvSpPr>
      <xdr:spPr>
        <a:xfrm>
          <a:off x="323850"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Interest rates range from 0.8% to 10.6% (1996 : 0.8% to 10.6%) per annum and the weighted average interest rate applicable to the portfolio of term loans outstanding as at 31 December 1997 is 7.3% (1994 : 6.7%) per annum.</a:t>
          </a:r>
        </a:p>
      </xdr:txBody>
    </xdr:sp>
    <xdr:clientData/>
  </xdr:twoCellAnchor>
  <xdr:twoCellAnchor>
    <xdr:from>
      <xdr:col>1</xdr:col>
      <xdr:colOff>0</xdr:colOff>
      <xdr:row>253</xdr:row>
      <xdr:rowOff>0</xdr:rowOff>
    </xdr:from>
    <xdr:to>
      <xdr:col>14</xdr:col>
      <xdr:colOff>723900</xdr:colOff>
      <xdr:row>253</xdr:row>
      <xdr:rowOff>0</xdr:rowOff>
    </xdr:to>
    <xdr:sp>
      <xdr:nvSpPr>
        <xdr:cNvPr id="169" name="TextBox 209"/>
        <xdr:cNvSpPr txBox="1">
          <a:spLocks noChangeArrowheads="1"/>
        </xdr:cNvSpPr>
      </xdr:nvSpPr>
      <xdr:spPr>
        <a:xfrm>
          <a:off x="323850" y="35604450"/>
          <a:ext cx="62865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Bank overdraft facilities obtained from two financial institutions are unsecured but are guaranteed by the directors and placement of fixed deposits by the directors.</a:t>
          </a:r>
        </a:p>
      </xdr:txBody>
    </xdr:sp>
    <xdr:clientData/>
  </xdr:twoCellAnchor>
  <xdr:twoCellAnchor>
    <xdr:from>
      <xdr:col>1</xdr:col>
      <xdr:colOff>9525</xdr:colOff>
      <xdr:row>253</xdr:row>
      <xdr:rowOff>0</xdr:rowOff>
    </xdr:from>
    <xdr:to>
      <xdr:col>14</xdr:col>
      <xdr:colOff>723900</xdr:colOff>
      <xdr:row>253</xdr:row>
      <xdr:rowOff>0</xdr:rowOff>
    </xdr:to>
    <xdr:sp>
      <xdr:nvSpPr>
        <xdr:cNvPr id="170" name="TextBox 210"/>
        <xdr:cNvSpPr txBox="1">
          <a:spLocks noChangeArrowheads="1"/>
        </xdr:cNvSpPr>
      </xdr:nvSpPr>
      <xdr:spPr>
        <a:xfrm>
          <a:off x="333375"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This is secured by way of fixed deposits, a charge on company's property, third party landed property and directors' joint and several guarantee.</a:t>
          </a:r>
        </a:p>
      </xdr:txBody>
    </xdr:sp>
    <xdr:clientData/>
  </xdr:twoCellAnchor>
  <xdr:twoCellAnchor>
    <xdr:from>
      <xdr:col>1</xdr:col>
      <xdr:colOff>9525</xdr:colOff>
      <xdr:row>253</xdr:row>
      <xdr:rowOff>0</xdr:rowOff>
    </xdr:from>
    <xdr:to>
      <xdr:col>15</xdr:col>
      <xdr:colOff>0</xdr:colOff>
      <xdr:row>253</xdr:row>
      <xdr:rowOff>0</xdr:rowOff>
    </xdr:to>
    <xdr:sp>
      <xdr:nvSpPr>
        <xdr:cNvPr id="171" name="TextBox 211"/>
        <xdr:cNvSpPr txBox="1">
          <a:spLocks noChangeArrowheads="1"/>
        </xdr:cNvSpPr>
      </xdr:nvSpPr>
      <xdr:spPr>
        <a:xfrm>
          <a:off x="333375" y="35604450"/>
          <a:ext cx="64198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fixed deposits of the Company was placed under lien with licensed bank for credit facilities granted.</a:t>
          </a:r>
        </a:p>
      </xdr:txBody>
    </xdr:sp>
    <xdr:clientData/>
  </xdr:twoCellAnchor>
  <xdr:twoCellAnchor>
    <xdr:from>
      <xdr:col>1</xdr:col>
      <xdr:colOff>0</xdr:colOff>
      <xdr:row>253</xdr:row>
      <xdr:rowOff>0</xdr:rowOff>
    </xdr:from>
    <xdr:to>
      <xdr:col>14</xdr:col>
      <xdr:colOff>828675</xdr:colOff>
      <xdr:row>253</xdr:row>
      <xdr:rowOff>0</xdr:rowOff>
    </xdr:to>
    <xdr:sp>
      <xdr:nvSpPr>
        <xdr:cNvPr id="172" name="TextBox 212"/>
        <xdr:cNvSpPr txBox="1">
          <a:spLocks noChangeArrowheads="1"/>
        </xdr:cNvSpPr>
      </xdr:nvSpPr>
      <xdr:spPr>
        <a:xfrm>
          <a:off x="323850" y="35604450"/>
          <a:ext cx="63912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This is secured by way of fixed deposits, a charge on company's property, a debenture created on the Group and Company's fixed and floating assets and directors' joint and several guarantee.</a:t>
          </a:r>
        </a:p>
      </xdr:txBody>
    </xdr:sp>
    <xdr:clientData/>
  </xdr:twoCellAnchor>
  <xdr:twoCellAnchor>
    <xdr:from>
      <xdr:col>1</xdr:col>
      <xdr:colOff>0</xdr:colOff>
      <xdr:row>253</xdr:row>
      <xdr:rowOff>0</xdr:rowOff>
    </xdr:from>
    <xdr:to>
      <xdr:col>14</xdr:col>
      <xdr:colOff>800100</xdr:colOff>
      <xdr:row>253</xdr:row>
      <xdr:rowOff>0</xdr:rowOff>
    </xdr:to>
    <xdr:sp>
      <xdr:nvSpPr>
        <xdr:cNvPr id="173" name="TextBox 213"/>
        <xdr:cNvSpPr txBox="1">
          <a:spLocks noChangeArrowheads="1"/>
        </xdr:cNvSpPr>
      </xdr:nvSpPr>
      <xdr:spPr>
        <a:xfrm>
          <a:off x="323850" y="35604450"/>
          <a:ext cx="63627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During the financial period,  the Company issued 2,880,000 Ordinary shares of RM1 each at par for cash. The authorised share capital of the Company was increased from RM3,000,000 to RM10,000,000 by the creation of an additional 7,000,000 ordinary shares of RM1 each.
</a:t>
          </a:r>
        </a:p>
      </xdr:txBody>
    </xdr:sp>
    <xdr:clientData/>
  </xdr:twoCellAnchor>
  <xdr:oneCellAnchor>
    <xdr:from>
      <xdr:col>0</xdr:col>
      <xdr:colOff>161925</xdr:colOff>
      <xdr:row>253</xdr:row>
      <xdr:rowOff>0</xdr:rowOff>
    </xdr:from>
    <xdr:ext cx="28575" cy="28575"/>
    <xdr:sp>
      <xdr:nvSpPr>
        <xdr:cNvPr id="174" name="TextBox 214"/>
        <xdr:cNvSpPr txBox="1">
          <a:spLocks noChangeArrowheads="1"/>
        </xdr:cNvSpPr>
      </xdr:nvSpPr>
      <xdr:spPr>
        <a:xfrm flipH="1">
          <a:off x="161925" y="35604450"/>
          <a:ext cx="28575" cy="28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9525</xdr:colOff>
      <xdr:row>253</xdr:row>
      <xdr:rowOff>0</xdr:rowOff>
    </xdr:from>
    <xdr:to>
      <xdr:col>14</xdr:col>
      <xdr:colOff>723900</xdr:colOff>
      <xdr:row>253</xdr:row>
      <xdr:rowOff>0</xdr:rowOff>
    </xdr:to>
    <xdr:sp>
      <xdr:nvSpPr>
        <xdr:cNvPr id="175" name="TextBox 215"/>
        <xdr:cNvSpPr txBox="1">
          <a:spLocks noChangeArrowheads="1"/>
        </xdr:cNvSpPr>
      </xdr:nvSpPr>
      <xdr:spPr>
        <a:xfrm>
          <a:off x="333375"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results of A Sdn Bhd was not consolidated due to the investments was disposed off subsequent to the balance sheet date.</a:t>
          </a:r>
        </a:p>
      </xdr:txBody>
    </xdr:sp>
    <xdr:clientData/>
  </xdr:twoCellAnchor>
  <xdr:twoCellAnchor>
    <xdr:from>
      <xdr:col>1</xdr:col>
      <xdr:colOff>0</xdr:colOff>
      <xdr:row>253</xdr:row>
      <xdr:rowOff>0</xdr:rowOff>
    </xdr:from>
    <xdr:to>
      <xdr:col>14</xdr:col>
      <xdr:colOff>723900</xdr:colOff>
      <xdr:row>253</xdr:row>
      <xdr:rowOff>0</xdr:rowOff>
    </xdr:to>
    <xdr:sp>
      <xdr:nvSpPr>
        <xdr:cNvPr id="176" name="TextBox 216"/>
        <xdr:cNvSpPr txBox="1">
          <a:spLocks noChangeArrowheads="1"/>
        </xdr:cNvSpPr>
      </xdr:nvSpPr>
      <xdr:spPr>
        <a:xfrm>
          <a:off x="323850" y="35604450"/>
          <a:ext cx="6286500" cy="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The quoted shares have been pledged to a financial institution for term loan facility granted.  The market value of the shares quoted outside Malaysia is not available as the counter was suspended on the London Stock Exchanges as at 31 December, 1997.</a:t>
          </a:r>
        </a:p>
      </xdr:txBody>
    </xdr:sp>
    <xdr:clientData/>
  </xdr:twoCellAnchor>
  <xdr:twoCellAnchor>
    <xdr:from>
      <xdr:col>1</xdr:col>
      <xdr:colOff>9525</xdr:colOff>
      <xdr:row>253</xdr:row>
      <xdr:rowOff>0</xdr:rowOff>
    </xdr:from>
    <xdr:to>
      <xdr:col>14</xdr:col>
      <xdr:colOff>742950</xdr:colOff>
      <xdr:row>253</xdr:row>
      <xdr:rowOff>0</xdr:rowOff>
    </xdr:to>
    <xdr:sp>
      <xdr:nvSpPr>
        <xdr:cNvPr id="177" name="TextBox 217"/>
        <xdr:cNvSpPr txBox="1">
          <a:spLocks noChangeArrowheads="1"/>
        </xdr:cNvSpPr>
      </xdr:nvSpPr>
      <xdr:spPr>
        <a:xfrm>
          <a:off x="333375" y="35604450"/>
          <a:ext cx="62960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term loans are obtained from various banks at annual rates of interest ranging from 1.00% to 1.25% above base lending rates or the prevailing inter-bank offered rates of these banks.</a:t>
          </a:r>
        </a:p>
      </xdr:txBody>
    </xdr:sp>
    <xdr:clientData/>
  </xdr:twoCellAnchor>
  <xdr:oneCellAnchor>
    <xdr:from>
      <xdr:col>4</xdr:col>
      <xdr:colOff>533400</xdr:colOff>
      <xdr:row>297</xdr:row>
      <xdr:rowOff>0</xdr:rowOff>
    </xdr:from>
    <xdr:ext cx="76200" cy="228600"/>
    <xdr:sp>
      <xdr:nvSpPr>
        <xdr:cNvPr id="178" name="TextBox 218"/>
        <xdr:cNvSpPr txBox="1">
          <a:spLocks noChangeArrowheads="1"/>
        </xdr:cNvSpPr>
      </xdr:nvSpPr>
      <xdr:spPr>
        <a:xfrm>
          <a:off x="1828800" y="4440555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253</xdr:row>
      <xdr:rowOff>0</xdr:rowOff>
    </xdr:from>
    <xdr:to>
      <xdr:col>14</xdr:col>
      <xdr:colOff>723900</xdr:colOff>
      <xdr:row>253</xdr:row>
      <xdr:rowOff>0</xdr:rowOff>
    </xdr:to>
    <xdr:sp>
      <xdr:nvSpPr>
        <xdr:cNvPr id="179" name="TextBox 219"/>
        <xdr:cNvSpPr txBox="1">
          <a:spLocks noChangeArrowheads="1"/>
        </xdr:cNvSpPr>
      </xdr:nvSpPr>
      <xdr:spPr>
        <a:xfrm>
          <a:off x="323850" y="35604450"/>
          <a:ext cx="62865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term loans previously obtained by the group are secured by fixed and collateral registered charges over certain land development properties of the group.</a:t>
          </a:r>
        </a:p>
      </xdr:txBody>
    </xdr:sp>
    <xdr:clientData/>
  </xdr:twoCellAnchor>
  <xdr:twoCellAnchor>
    <xdr:from>
      <xdr:col>1</xdr:col>
      <xdr:colOff>9525</xdr:colOff>
      <xdr:row>253</xdr:row>
      <xdr:rowOff>0</xdr:rowOff>
    </xdr:from>
    <xdr:to>
      <xdr:col>14</xdr:col>
      <xdr:colOff>742950</xdr:colOff>
      <xdr:row>253</xdr:row>
      <xdr:rowOff>0</xdr:rowOff>
    </xdr:to>
    <xdr:sp>
      <xdr:nvSpPr>
        <xdr:cNvPr id="180" name="TextBox 220"/>
        <xdr:cNvSpPr txBox="1">
          <a:spLocks noChangeArrowheads="1"/>
        </xdr:cNvSpPr>
      </xdr:nvSpPr>
      <xdr:spPr>
        <a:xfrm>
          <a:off x="333375" y="35604450"/>
          <a:ext cx="62960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Unsecured term loans include RM28.3 million (1996 : RM29.3 million) due to the Government of Malaysia, RM2,559.8 million (1996 : RM3,320.2 million) guaranteed by the Government of Malaysia and RM1,496.8 million (1996 : 1,535.4 million) representing US$600 million 7 7/8% Notes due on 15 June 2004.</a:t>
          </a:r>
        </a:p>
      </xdr:txBody>
    </xdr:sp>
    <xdr:clientData/>
  </xdr:twoCellAnchor>
  <xdr:twoCellAnchor>
    <xdr:from>
      <xdr:col>1</xdr:col>
      <xdr:colOff>9525</xdr:colOff>
      <xdr:row>253</xdr:row>
      <xdr:rowOff>0</xdr:rowOff>
    </xdr:from>
    <xdr:to>
      <xdr:col>15</xdr:col>
      <xdr:colOff>0</xdr:colOff>
      <xdr:row>253</xdr:row>
      <xdr:rowOff>0</xdr:rowOff>
    </xdr:to>
    <xdr:sp>
      <xdr:nvSpPr>
        <xdr:cNvPr id="181" name="TextBox 221"/>
        <xdr:cNvSpPr txBox="1">
          <a:spLocks noChangeArrowheads="1"/>
        </xdr:cNvSpPr>
      </xdr:nvSpPr>
      <xdr:spPr>
        <a:xfrm>
          <a:off x="333375" y="35604450"/>
          <a:ext cx="6419850"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A first fixed charge on certain plant and machinery of a subsidiary company was created for the secured term loan.</a:t>
          </a:r>
        </a:p>
      </xdr:txBody>
    </xdr:sp>
    <xdr:clientData/>
  </xdr:twoCellAnchor>
  <xdr:twoCellAnchor>
    <xdr:from>
      <xdr:col>1</xdr:col>
      <xdr:colOff>0</xdr:colOff>
      <xdr:row>253</xdr:row>
      <xdr:rowOff>0</xdr:rowOff>
    </xdr:from>
    <xdr:to>
      <xdr:col>14</xdr:col>
      <xdr:colOff>714375</xdr:colOff>
      <xdr:row>253</xdr:row>
      <xdr:rowOff>0</xdr:rowOff>
    </xdr:to>
    <xdr:sp>
      <xdr:nvSpPr>
        <xdr:cNvPr id="182" name="TextBox 222"/>
        <xdr:cNvSpPr txBox="1">
          <a:spLocks noChangeArrowheads="1"/>
        </xdr:cNvSpPr>
      </xdr:nvSpPr>
      <xdr:spPr>
        <a:xfrm>
          <a:off x="323850"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Interest rates range from 0.8% to 10.6% (1996 : 0.8% to 10.6%) per annum and the weighted average interest rate applicable to the portfolio of term loans outstanding as at 31 December 1997 is 7.3% (1994 : 6.7%) per annum.</a:t>
          </a:r>
        </a:p>
      </xdr:txBody>
    </xdr:sp>
    <xdr:clientData/>
  </xdr:twoCellAnchor>
  <xdr:twoCellAnchor>
    <xdr:from>
      <xdr:col>1</xdr:col>
      <xdr:colOff>0</xdr:colOff>
      <xdr:row>253</xdr:row>
      <xdr:rowOff>0</xdr:rowOff>
    </xdr:from>
    <xdr:to>
      <xdr:col>14</xdr:col>
      <xdr:colOff>723900</xdr:colOff>
      <xdr:row>253</xdr:row>
      <xdr:rowOff>0</xdr:rowOff>
    </xdr:to>
    <xdr:sp>
      <xdr:nvSpPr>
        <xdr:cNvPr id="183" name="TextBox 223"/>
        <xdr:cNvSpPr txBox="1">
          <a:spLocks noChangeArrowheads="1"/>
        </xdr:cNvSpPr>
      </xdr:nvSpPr>
      <xdr:spPr>
        <a:xfrm>
          <a:off x="323850" y="35604450"/>
          <a:ext cx="62865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Bank overdraft facilities obtained from two financial institutions are unsecured but are guaranteed by the directors and placement of fixed deposits by the directors.</a:t>
          </a:r>
        </a:p>
      </xdr:txBody>
    </xdr:sp>
    <xdr:clientData/>
  </xdr:twoCellAnchor>
  <xdr:twoCellAnchor>
    <xdr:from>
      <xdr:col>1</xdr:col>
      <xdr:colOff>9525</xdr:colOff>
      <xdr:row>253</xdr:row>
      <xdr:rowOff>0</xdr:rowOff>
    </xdr:from>
    <xdr:to>
      <xdr:col>14</xdr:col>
      <xdr:colOff>723900</xdr:colOff>
      <xdr:row>253</xdr:row>
      <xdr:rowOff>0</xdr:rowOff>
    </xdr:to>
    <xdr:sp>
      <xdr:nvSpPr>
        <xdr:cNvPr id="184" name="TextBox 224"/>
        <xdr:cNvSpPr txBox="1">
          <a:spLocks noChangeArrowheads="1"/>
        </xdr:cNvSpPr>
      </xdr:nvSpPr>
      <xdr:spPr>
        <a:xfrm>
          <a:off x="333375"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This is secured by way of fixed deposits, a charge on company's property, third party landed property and directors' joint and several guarantee.</a:t>
          </a:r>
        </a:p>
      </xdr:txBody>
    </xdr:sp>
    <xdr:clientData/>
  </xdr:twoCellAnchor>
  <xdr:twoCellAnchor>
    <xdr:from>
      <xdr:col>1</xdr:col>
      <xdr:colOff>9525</xdr:colOff>
      <xdr:row>253</xdr:row>
      <xdr:rowOff>0</xdr:rowOff>
    </xdr:from>
    <xdr:to>
      <xdr:col>15</xdr:col>
      <xdr:colOff>0</xdr:colOff>
      <xdr:row>253</xdr:row>
      <xdr:rowOff>0</xdr:rowOff>
    </xdr:to>
    <xdr:sp>
      <xdr:nvSpPr>
        <xdr:cNvPr id="185" name="TextBox 225"/>
        <xdr:cNvSpPr txBox="1">
          <a:spLocks noChangeArrowheads="1"/>
        </xdr:cNvSpPr>
      </xdr:nvSpPr>
      <xdr:spPr>
        <a:xfrm>
          <a:off x="333375" y="35604450"/>
          <a:ext cx="64198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fixed deposits of the Company was placed under lien with licensed bank for credit facilities granted.</a:t>
          </a:r>
        </a:p>
      </xdr:txBody>
    </xdr:sp>
    <xdr:clientData/>
  </xdr:twoCellAnchor>
  <xdr:twoCellAnchor>
    <xdr:from>
      <xdr:col>1</xdr:col>
      <xdr:colOff>0</xdr:colOff>
      <xdr:row>253</xdr:row>
      <xdr:rowOff>0</xdr:rowOff>
    </xdr:from>
    <xdr:to>
      <xdr:col>14</xdr:col>
      <xdr:colOff>828675</xdr:colOff>
      <xdr:row>253</xdr:row>
      <xdr:rowOff>0</xdr:rowOff>
    </xdr:to>
    <xdr:sp>
      <xdr:nvSpPr>
        <xdr:cNvPr id="186" name="TextBox 226"/>
        <xdr:cNvSpPr txBox="1">
          <a:spLocks noChangeArrowheads="1"/>
        </xdr:cNvSpPr>
      </xdr:nvSpPr>
      <xdr:spPr>
        <a:xfrm>
          <a:off x="323850" y="35604450"/>
          <a:ext cx="63912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This is secured by way of fixed deposits, a charge on company's property, a debenture created on the Group and Company's fixed and floating assets and directors' joint and several guarantee.</a:t>
          </a:r>
        </a:p>
      </xdr:txBody>
    </xdr:sp>
    <xdr:clientData/>
  </xdr:twoCellAnchor>
  <xdr:twoCellAnchor>
    <xdr:from>
      <xdr:col>1</xdr:col>
      <xdr:colOff>0</xdr:colOff>
      <xdr:row>253</xdr:row>
      <xdr:rowOff>0</xdr:rowOff>
    </xdr:from>
    <xdr:to>
      <xdr:col>14</xdr:col>
      <xdr:colOff>800100</xdr:colOff>
      <xdr:row>253</xdr:row>
      <xdr:rowOff>0</xdr:rowOff>
    </xdr:to>
    <xdr:sp>
      <xdr:nvSpPr>
        <xdr:cNvPr id="187" name="TextBox 227"/>
        <xdr:cNvSpPr txBox="1">
          <a:spLocks noChangeArrowheads="1"/>
        </xdr:cNvSpPr>
      </xdr:nvSpPr>
      <xdr:spPr>
        <a:xfrm>
          <a:off x="323850" y="35604450"/>
          <a:ext cx="63627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During the financial period,  the Company issued 2,880,000 Ordinary shares of RM1 each at par for cash. The authorised share capital of the Company was increased from RM3,000,000 to RM10,000,000 by the creation of an additional 7,000,000 ordinary shares of RM1 each.
</a:t>
          </a:r>
        </a:p>
      </xdr:txBody>
    </xdr:sp>
    <xdr:clientData/>
  </xdr:twoCellAnchor>
  <xdr:oneCellAnchor>
    <xdr:from>
      <xdr:col>0</xdr:col>
      <xdr:colOff>161925</xdr:colOff>
      <xdr:row>253</xdr:row>
      <xdr:rowOff>0</xdr:rowOff>
    </xdr:from>
    <xdr:ext cx="28575" cy="28575"/>
    <xdr:sp>
      <xdr:nvSpPr>
        <xdr:cNvPr id="188" name="TextBox 228"/>
        <xdr:cNvSpPr txBox="1">
          <a:spLocks noChangeArrowheads="1"/>
        </xdr:cNvSpPr>
      </xdr:nvSpPr>
      <xdr:spPr>
        <a:xfrm flipH="1">
          <a:off x="161925" y="35604450"/>
          <a:ext cx="28575" cy="28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9525</xdr:colOff>
      <xdr:row>253</xdr:row>
      <xdr:rowOff>0</xdr:rowOff>
    </xdr:from>
    <xdr:to>
      <xdr:col>14</xdr:col>
      <xdr:colOff>723900</xdr:colOff>
      <xdr:row>253</xdr:row>
      <xdr:rowOff>0</xdr:rowOff>
    </xdr:to>
    <xdr:sp>
      <xdr:nvSpPr>
        <xdr:cNvPr id="189" name="TextBox 229"/>
        <xdr:cNvSpPr txBox="1">
          <a:spLocks noChangeArrowheads="1"/>
        </xdr:cNvSpPr>
      </xdr:nvSpPr>
      <xdr:spPr>
        <a:xfrm>
          <a:off x="333375"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results of A Sdn Bhd was not consolidated due to the investments was disposed off subsequent to the balance sheet date.</a:t>
          </a:r>
        </a:p>
      </xdr:txBody>
    </xdr:sp>
    <xdr:clientData/>
  </xdr:twoCellAnchor>
  <xdr:twoCellAnchor>
    <xdr:from>
      <xdr:col>1</xdr:col>
      <xdr:colOff>0</xdr:colOff>
      <xdr:row>253</xdr:row>
      <xdr:rowOff>0</xdr:rowOff>
    </xdr:from>
    <xdr:to>
      <xdr:col>14</xdr:col>
      <xdr:colOff>723900</xdr:colOff>
      <xdr:row>253</xdr:row>
      <xdr:rowOff>0</xdr:rowOff>
    </xdr:to>
    <xdr:sp>
      <xdr:nvSpPr>
        <xdr:cNvPr id="190" name="TextBox 230"/>
        <xdr:cNvSpPr txBox="1">
          <a:spLocks noChangeArrowheads="1"/>
        </xdr:cNvSpPr>
      </xdr:nvSpPr>
      <xdr:spPr>
        <a:xfrm>
          <a:off x="323850" y="35604450"/>
          <a:ext cx="6286500" cy="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The quoted shares have been pledged to a financial institution for term loan facility granted.  The market value of the shares quoted outside Malaysia is not available as the counter was suspended on the London Stock Exchanges as at 31 December, 1997.</a:t>
          </a:r>
        </a:p>
      </xdr:txBody>
    </xdr:sp>
    <xdr:clientData/>
  </xdr:twoCellAnchor>
  <xdr:twoCellAnchor>
    <xdr:from>
      <xdr:col>1</xdr:col>
      <xdr:colOff>9525</xdr:colOff>
      <xdr:row>253</xdr:row>
      <xdr:rowOff>0</xdr:rowOff>
    </xdr:from>
    <xdr:to>
      <xdr:col>14</xdr:col>
      <xdr:colOff>742950</xdr:colOff>
      <xdr:row>253</xdr:row>
      <xdr:rowOff>0</xdr:rowOff>
    </xdr:to>
    <xdr:sp>
      <xdr:nvSpPr>
        <xdr:cNvPr id="191" name="TextBox 231"/>
        <xdr:cNvSpPr txBox="1">
          <a:spLocks noChangeArrowheads="1"/>
        </xdr:cNvSpPr>
      </xdr:nvSpPr>
      <xdr:spPr>
        <a:xfrm>
          <a:off x="333375" y="35604450"/>
          <a:ext cx="62960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term loans are obtained from various banks at annual rates of interest ranging from 1.00% to 1.25% above base lending rates or the prevailing inter-bank offered rates of these banks.</a:t>
          </a:r>
        </a:p>
      </xdr:txBody>
    </xdr:sp>
    <xdr:clientData/>
  </xdr:twoCellAnchor>
  <xdr:oneCellAnchor>
    <xdr:from>
      <xdr:col>4</xdr:col>
      <xdr:colOff>533400</xdr:colOff>
      <xdr:row>297</xdr:row>
      <xdr:rowOff>0</xdr:rowOff>
    </xdr:from>
    <xdr:ext cx="76200" cy="228600"/>
    <xdr:sp>
      <xdr:nvSpPr>
        <xdr:cNvPr id="192" name="TextBox 232"/>
        <xdr:cNvSpPr txBox="1">
          <a:spLocks noChangeArrowheads="1"/>
        </xdr:cNvSpPr>
      </xdr:nvSpPr>
      <xdr:spPr>
        <a:xfrm>
          <a:off x="1828800" y="4440555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253</xdr:row>
      <xdr:rowOff>0</xdr:rowOff>
    </xdr:from>
    <xdr:to>
      <xdr:col>14</xdr:col>
      <xdr:colOff>723900</xdr:colOff>
      <xdr:row>253</xdr:row>
      <xdr:rowOff>0</xdr:rowOff>
    </xdr:to>
    <xdr:sp>
      <xdr:nvSpPr>
        <xdr:cNvPr id="193" name="TextBox 233"/>
        <xdr:cNvSpPr txBox="1">
          <a:spLocks noChangeArrowheads="1"/>
        </xdr:cNvSpPr>
      </xdr:nvSpPr>
      <xdr:spPr>
        <a:xfrm>
          <a:off x="323850" y="35604450"/>
          <a:ext cx="62865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term loans previously obtained by the group are secured by fixed and collateral registered charges over certain land development properties of the group.</a:t>
          </a:r>
        </a:p>
      </xdr:txBody>
    </xdr:sp>
    <xdr:clientData/>
  </xdr:twoCellAnchor>
  <xdr:twoCellAnchor>
    <xdr:from>
      <xdr:col>1</xdr:col>
      <xdr:colOff>9525</xdr:colOff>
      <xdr:row>253</xdr:row>
      <xdr:rowOff>0</xdr:rowOff>
    </xdr:from>
    <xdr:to>
      <xdr:col>14</xdr:col>
      <xdr:colOff>742950</xdr:colOff>
      <xdr:row>253</xdr:row>
      <xdr:rowOff>0</xdr:rowOff>
    </xdr:to>
    <xdr:sp>
      <xdr:nvSpPr>
        <xdr:cNvPr id="194" name="TextBox 234"/>
        <xdr:cNvSpPr txBox="1">
          <a:spLocks noChangeArrowheads="1"/>
        </xdr:cNvSpPr>
      </xdr:nvSpPr>
      <xdr:spPr>
        <a:xfrm>
          <a:off x="333375" y="35604450"/>
          <a:ext cx="62960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Unsecured term loans include RM28.3 million (1996 : RM29.3 million) due to the Government of Malaysia, RM2,559.8 million (1996 : RM3,320.2 million) guaranteed by the Government of Malaysia and RM1,496.8 million (1996 : 1,535.4 million) representing US$600 million 7 7/8% Notes due on 15 June 2004.</a:t>
          </a:r>
        </a:p>
      </xdr:txBody>
    </xdr:sp>
    <xdr:clientData/>
  </xdr:twoCellAnchor>
  <xdr:twoCellAnchor>
    <xdr:from>
      <xdr:col>1</xdr:col>
      <xdr:colOff>9525</xdr:colOff>
      <xdr:row>253</xdr:row>
      <xdr:rowOff>0</xdr:rowOff>
    </xdr:from>
    <xdr:to>
      <xdr:col>15</xdr:col>
      <xdr:colOff>0</xdr:colOff>
      <xdr:row>253</xdr:row>
      <xdr:rowOff>0</xdr:rowOff>
    </xdr:to>
    <xdr:sp>
      <xdr:nvSpPr>
        <xdr:cNvPr id="195" name="TextBox 235"/>
        <xdr:cNvSpPr txBox="1">
          <a:spLocks noChangeArrowheads="1"/>
        </xdr:cNvSpPr>
      </xdr:nvSpPr>
      <xdr:spPr>
        <a:xfrm>
          <a:off x="333375" y="35604450"/>
          <a:ext cx="6419850"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A first fixed charge on certain plant and machinery of a subsidiary company was created for the secured term loan.</a:t>
          </a:r>
        </a:p>
      </xdr:txBody>
    </xdr:sp>
    <xdr:clientData/>
  </xdr:twoCellAnchor>
  <xdr:twoCellAnchor>
    <xdr:from>
      <xdr:col>1</xdr:col>
      <xdr:colOff>0</xdr:colOff>
      <xdr:row>253</xdr:row>
      <xdr:rowOff>0</xdr:rowOff>
    </xdr:from>
    <xdr:to>
      <xdr:col>14</xdr:col>
      <xdr:colOff>714375</xdr:colOff>
      <xdr:row>253</xdr:row>
      <xdr:rowOff>0</xdr:rowOff>
    </xdr:to>
    <xdr:sp>
      <xdr:nvSpPr>
        <xdr:cNvPr id="196" name="TextBox 236"/>
        <xdr:cNvSpPr txBox="1">
          <a:spLocks noChangeArrowheads="1"/>
        </xdr:cNvSpPr>
      </xdr:nvSpPr>
      <xdr:spPr>
        <a:xfrm>
          <a:off x="323850"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Interest rates range from 0.8% to 10.6% (1996 : 0.8% to 10.6%) per annum and the weighted average interest rate applicable to the portfolio of term loans outstanding as at 31 December 1997 is 7.3% (1994 : 6.7%) per annum.</a:t>
          </a:r>
        </a:p>
      </xdr:txBody>
    </xdr:sp>
    <xdr:clientData/>
  </xdr:twoCellAnchor>
  <xdr:twoCellAnchor>
    <xdr:from>
      <xdr:col>1</xdr:col>
      <xdr:colOff>0</xdr:colOff>
      <xdr:row>253</xdr:row>
      <xdr:rowOff>0</xdr:rowOff>
    </xdr:from>
    <xdr:to>
      <xdr:col>14</xdr:col>
      <xdr:colOff>723900</xdr:colOff>
      <xdr:row>253</xdr:row>
      <xdr:rowOff>0</xdr:rowOff>
    </xdr:to>
    <xdr:sp>
      <xdr:nvSpPr>
        <xdr:cNvPr id="197" name="TextBox 237"/>
        <xdr:cNvSpPr txBox="1">
          <a:spLocks noChangeArrowheads="1"/>
        </xdr:cNvSpPr>
      </xdr:nvSpPr>
      <xdr:spPr>
        <a:xfrm>
          <a:off x="323850" y="35604450"/>
          <a:ext cx="62865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Bank overdraft facilities obtained from two financial institutions are unsecured but are guaranteed by the directors and placement of fixed deposits by the directors.</a:t>
          </a:r>
        </a:p>
      </xdr:txBody>
    </xdr:sp>
    <xdr:clientData/>
  </xdr:twoCellAnchor>
  <xdr:twoCellAnchor>
    <xdr:from>
      <xdr:col>1</xdr:col>
      <xdr:colOff>9525</xdr:colOff>
      <xdr:row>253</xdr:row>
      <xdr:rowOff>0</xdr:rowOff>
    </xdr:from>
    <xdr:to>
      <xdr:col>14</xdr:col>
      <xdr:colOff>723900</xdr:colOff>
      <xdr:row>253</xdr:row>
      <xdr:rowOff>0</xdr:rowOff>
    </xdr:to>
    <xdr:sp>
      <xdr:nvSpPr>
        <xdr:cNvPr id="198" name="TextBox 238"/>
        <xdr:cNvSpPr txBox="1">
          <a:spLocks noChangeArrowheads="1"/>
        </xdr:cNvSpPr>
      </xdr:nvSpPr>
      <xdr:spPr>
        <a:xfrm>
          <a:off x="333375" y="35604450"/>
          <a:ext cx="62769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This is secured by way of fixed deposits, a charge on company's property, third party landed property and directors' joint and several guarantee.</a:t>
          </a:r>
        </a:p>
      </xdr:txBody>
    </xdr:sp>
    <xdr:clientData/>
  </xdr:twoCellAnchor>
  <xdr:twoCellAnchor>
    <xdr:from>
      <xdr:col>1</xdr:col>
      <xdr:colOff>9525</xdr:colOff>
      <xdr:row>253</xdr:row>
      <xdr:rowOff>0</xdr:rowOff>
    </xdr:from>
    <xdr:to>
      <xdr:col>15</xdr:col>
      <xdr:colOff>0</xdr:colOff>
      <xdr:row>253</xdr:row>
      <xdr:rowOff>0</xdr:rowOff>
    </xdr:to>
    <xdr:sp>
      <xdr:nvSpPr>
        <xdr:cNvPr id="199" name="TextBox 239"/>
        <xdr:cNvSpPr txBox="1">
          <a:spLocks noChangeArrowheads="1"/>
        </xdr:cNvSpPr>
      </xdr:nvSpPr>
      <xdr:spPr>
        <a:xfrm>
          <a:off x="333375" y="35604450"/>
          <a:ext cx="64198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fixed deposits of the Company was placed under lien with licensed bank for credit facilities granted.</a:t>
          </a:r>
        </a:p>
      </xdr:txBody>
    </xdr:sp>
    <xdr:clientData/>
  </xdr:twoCellAnchor>
  <xdr:twoCellAnchor>
    <xdr:from>
      <xdr:col>1</xdr:col>
      <xdr:colOff>0</xdr:colOff>
      <xdr:row>253</xdr:row>
      <xdr:rowOff>0</xdr:rowOff>
    </xdr:from>
    <xdr:to>
      <xdr:col>14</xdr:col>
      <xdr:colOff>828675</xdr:colOff>
      <xdr:row>253</xdr:row>
      <xdr:rowOff>0</xdr:rowOff>
    </xdr:to>
    <xdr:sp>
      <xdr:nvSpPr>
        <xdr:cNvPr id="200" name="TextBox 240"/>
        <xdr:cNvSpPr txBox="1">
          <a:spLocks noChangeArrowheads="1"/>
        </xdr:cNvSpPr>
      </xdr:nvSpPr>
      <xdr:spPr>
        <a:xfrm>
          <a:off x="323850" y="35604450"/>
          <a:ext cx="63912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This is secured by way of fixed deposits, a charge on company's property, a debenture created on the Group and Company's fixed and floating assets and directors' joint and several guarantee.</a:t>
          </a:r>
        </a:p>
      </xdr:txBody>
    </xdr:sp>
    <xdr:clientData/>
  </xdr:twoCellAnchor>
  <xdr:twoCellAnchor>
    <xdr:from>
      <xdr:col>1</xdr:col>
      <xdr:colOff>0</xdr:colOff>
      <xdr:row>253</xdr:row>
      <xdr:rowOff>0</xdr:rowOff>
    </xdr:from>
    <xdr:to>
      <xdr:col>14</xdr:col>
      <xdr:colOff>800100</xdr:colOff>
      <xdr:row>253</xdr:row>
      <xdr:rowOff>0</xdr:rowOff>
    </xdr:to>
    <xdr:sp>
      <xdr:nvSpPr>
        <xdr:cNvPr id="201" name="TextBox 241"/>
        <xdr:cNvSpPr txBox="1">
          <a:spLocks noChangeArrowheads="1"/>
        </xdr:cNvSpPr>
      </xdr:nvSpPr>
      <xdr:spPr>
        <a:xfrm>
          <a:off x="323850" y="35604450"/>
          <a:ext cx="63627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During the financial period,  the Company issued 2,880,000 Ordinary shares of RM1 each at par for cash. The authorised share capital of the Company was increased from RM3,000,000 to RM10,000,000 by the creation of an additional 7,000,000 ordinary shares of RM1 each.
</a:t>
          </a:r>
        </a:p>
      </xdr:txBody>
    </xdr:sp>
    <xdr:clientData/>
  </xdr:twoCellAnchor>
  <xdr:oneCellAnchor>
    <xdr:from>
      <xdr:col>0</xdr:col>
      <xdr:colOff>161925</xdr:colOff>
      <xdr:row>253</xdr:row>
      <xdr:rowOff>0</xdr:rowOff>
    </xdr:from>
    <xdr:ext cx="28575" cy="28575"/>
    <xdr:sp>
      <xdr:nvSpPr>
        <xdr:cNvPr id="202" name="TextBox 242"/>
        <xdr:cNvSpPr txBox="1">
          <a:spLocks noChangeArrowheads="1"/>
        </xdr:cNvSpPr>
      </xdr:nvSpPr>
      <xdr:spPr>
        <a:xfrm flipH="1">
          <a:off x="161925" y="35604450"/>
          <a:ext cx="28575" cy="28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53"/>
  <sheetViews>
    <sheetView tabSelected="1" zoomScale="90" zoomScaleNormal="90" zoomScaleSheetLayoutView="80" workbookViewId="0" topLeftCell="A1">
      <selection activeCell="K169" sqref="K169"/>
    </sheetView>
  </sheetViews>
  <sheetFormatPr defaultColWidth="9.00390625" defaultRowHeight="15.75" customHeight="1"/>
  <cols>
    <col min="1" max="1" width="4.25390625" style="9" customWidth="1"/>
    <col min="2" max="2" width="4.125" style="9" customWidth="1"/>
    <col min="3" max="3" width="7.75390625" style="9" customWidth="1"/>
    <col min="4" max="4" width="0.875" style="9" customWidth="1"/>
    <col min="5" max="5" width="11.00390625" style="9" customWidth="1"/>
    <col min="6" max="6" width="10.375" style="9" customWidth="1"/>
    <col min="7" max="8" width="0.875" style="9" customWidth="1"/>
    <col min="9" max="9" width="11.375" style="47" customWidth="1"/>
    <col min="10" max="10" width="0.74609375" style="47" customWidth="1"/>
    <col min="11" max="11" width="10.875" style="47" customWidth="1"/>
    <col min="12" max="12" width="0.875" style="47" customWidth="1"/>
    <col min="13" max="13" width="11.375" style="47" customWidth="1"/>
    <col min="14" max="14" width="1.875" style="47" customWidth="1"/>
    <col min="15" max="15" width="11.375" style="47" customWidth="1"/>
    <col min="16" max="16" width="0.74609375" style="9" customWidth="1"/>
    <col min="17" max="17" width="11.375" style="9" hidden="1" customWidth="1"/>
    <col min="18" max="18" width="1.37890625" style="9" customWidth="1"/>
    <col min="19" max="16384" width="9.00390625" style="9" customWidth="1"/>
  </cols>
  <sheetData>
    <row r="1" spans="1:15" ht="15.75" customHeight="1">
      <c r="A1" s="3" t="s">
        <v>32</v>
      </c>
      <c r="B1" s="4"/>
      <c r="C1" s="4"/>
      <c r="D1" s="4"/>
      <c r="E1" s="4"/>
      <c r="F1" s="4"/>
      <c r="G1" s="4"/>
      <c r="H1" s="4"/>
      <c r="I1" s="50"/>
      <c r="J1" s="50"/>
      <c r="L1" s="50"/>
      <c r="N1" s="50"/>
      <c r="O1" s="50"/>
    </row>
    <row r="2" spans="1:15" ht="15.75" customHeight="1">
      <c r="A2" s="4"/>
      <c r="B2" s="4"/>
      <c r="C2" s="4"/>
      <c r="D2" s="4"/>
      <c r="E2" s="4"/>
      <c r="F2" s="4"/>
      <c r="G2" s="4"/>
      <c r="H2" s="4"/>
      <c r="I2" s="50"/>
      <c r="J2" s="50"/>
      <c r="L2" s="50"/>
      <c r="M2" s="50"/>
      <c r="N2" s="50"/>
      <c r="O2" s="50"/>
    </row>
    <row r="3" spans="1:15" ht="15.75" customHeight="1">
      <c r="A3" s="15" t="s">
        <v>33</v>
      </c>
      <c r="B3" s="4"/>
      <c r="C3" s="4"/>
      <c r="D3" s="4"/>
      <c r="E3" s="4"/>
      <c r="F3" s="4"/>
      <c r="G3" s="4"/>
      <c r="H3" s="4"/>
      <c r="I3" s="50"/>
      <c r="J3" s="50"/>
      <c r="L3" s="50"/>
      <c r="N3" s="50"/>
      <c r="O3" s="51"/>
    </row>
    <row r="4" spans="1:15" ht="15.75" customHeight="1">
      <c r="A4" s="4" t="s">
        <v>0</v>
      </c>
      <c r="B4" s="4"/>
      <c r="C4" s="4"/>
      <c r="D4" s="4"/>
      <c r="E4" s="4"/>
      <c r="F4" s="4"/>
      <c r="G4" s="4"/>
      <c r="H4" s="4"/>
      <c r="I4" s="50"/>
      <c r="J4" s="50"/>
      <c r="L4" s="50"/>
      <c r="M4" s="50"/>
      <c r="N4" s="50"/>
      <c r="O4" s="50"/>
    </row>
    <row r="5" spans="1:15" ht="15.75" customHeight="1">
      <c r="A5" s="4"/>
      <c r="B5" s="4"/>
      <c r="C5" s="4"/>
      <c r="D5" s="4"/>
      <c r="E5" s="4"/>
      <c r="F5" s="4"/>
      <c r="G5" s="4"/>
      <c r="H5" s="4"/>
      <c r="I5" s="50"/>
      <c r="J5" s="50"/>
      <c r="L5" s="50"/>
      <c r="M5" s="50"/>
      <c r="N5" s="50"/>
      <c r="O5" s="50"/>
    </row>
    <row r="6" spans="1:15" ht="15.75" customHeight="1">
      <c r="A6" s="1" t="s">
        <v>86</v>
      </c>
      <c r="B6" s="4"/>
      <c r="C6" s="4"/>
      <c r="D6" s="4"/>
      <c r="E6" s="4"/>
      <c r="F6" s="4"/>
      <c r="G6" s="4"/>
      <c r="H6" s="4"/>
      <c r="I6" s="50"/>
      <c r="J6" s="50"/>
      <c r="L6" s="50"/>
      <c r="M6" s="50"/>
      <c r="N6" s="50"/>
      <c r="O6" s="50"/>
    </row>
    <row r="7" spans="1:15" ht="15.75" customHeight="1">
      <c r="A7" s="1" t="s">
        <v>138</v>
      </c>
      <c r="B7" s="4"/>
      <c r="C7" s="4"/>
      <c r="D7" s="4"/>
      <c r="E7" s="4"/>
      <c r="F7" s="4"/>
      <c r="G7" s="4"/>
      <c r="H7" s="4"/>
      <c r="I7" s="50"/>
      <c r="J7" s="50"/>
      <c r="L7" s="50"/>
      <c r="M7" s="50"/>
      <c r="N7" s="50"/>
      <c r="O7" s="50"/>
    </row>
    <row r="8" spans="1:19" ht="15.75" customHeight="1">
      <c r="A8" s="1"/>
      <c r="B8" s="4"/>
      <c r="C8" s="4"/>
      <c r="D8" s="4"/>
      <c r="E8" s="4"/>
      <c r="F8" s="4"/>
      <c r="G8" s="4"/>
      <c r="H8" s="4"/>
      <c r="I8" s="90"/>
      <c r="J8" s="50"/>
      <c r="L8" s="50"/>
      <c r="M8" s="50"/>
      <c r="N8" s="50"/>
      <c r="O8" s="50"/>
      <c r="S8" s="91"/>
    </row>
    <row r="9" spans="1:15" ht="15.75" customHeight="1">
      <c r="A9" s="1"/>
      <c r="B9" s="4"/>
      <c r="C9" s="4"/>
      <c r="D9" s="4"/>
      <c r="E9" s="4"/>
      <c r="F9" s="4"/>
      <c r="G9" s="4"/>
      <c r="H9" s="4"/>
      <c r="I9" s="33" t="s">
        <v>48</v>
      </c>
      <c r="J9" s="33"/>
      <c r="K9" s="33" t="s">
        <v>49</v>
      </c>
      <c r="L9" s="50"/>
      <c r="M9" s="33" t="s">
        <v>54</v>
      </c>
      <c r="N9" s="33"/>
      <c r="O9" s="33" t="str">
        <f>+M9</f>
        <v>12 months</v>
      </c>
    </row>
    <row r="10" spans="1:15" ht="15.75" customHeight="1">
      <c r="A10" s="1"/>
      <c r="B10" s="4"/>
      <c r="C10" s="4"/>
      <c r="D10" s="4"/>
      <c r="E10" s="4"/>
      <c r="F10" s="4"/>
      <c r="G10" s="4"/>
      <c r="H10" s="4"/>
      <c r="I10" s="33" t="s">
        <v>52</v>
      </c>
      <c r="J10" s="33"/>
      <c r="K10" s="33" t="s">
        <v>52</v>
      </c>
      <c r="L10" s="50"/>
      <c r="M10" s="33" t="s">
        <v>50</v>
      </c>
      <c r="N10" s="33"/>
      <c r="O10" s="33" t="s">
        <v>50</v>
      </c>
    </row>
    <row r="11" spans="1:15" ht="15.75" customHeight="1">
      <c r="A11" s="1"/>
      <c r="B11" s="4"/>
      <c r="C11" s="4"/>
      <c r="D11" s="4"/>
      <c r="E11" s="4"/>
      <c r="F11" s="4"/>
      <c r="G11" s="4"/>
      <c r="H11" s="4"/>
      <c r="I11" s="33" t="s">
        <v>53</v>
      </c>
      <c r="J11" s="33"/>
      <c r="K11" s="33" t="s">
        <v>53</v>
      </c>
      <c r="L11" s="50"/>
      <c r="M11" s="33" t="s">
        <v>51</v>
      </c>
      <c r="N11" s="33"/>
      <c r="O11" s="33" t="s">
        <v>51</v>
      </c>
    </row>
    <row r="12" spans="1:15" ht="15.75" customHeight="1">
      <c r="A12" s="4"/>
      <c r="B12" s="4"/>
      <c r="C12" s="4"/>
      <c r="D12" s="4"/>
      <c r="E12" s="4"/>
      <c r="F12" s="4"/>
      <c r="G12" s="4"/>
      <c r="H12" s="4"/>
      <c r="I12" s="33" t="s">
        <v>141</v>
      </c>
      <c r="J12" s="33"/>
      <c r="K12" s="33" t="s">
        <v>114</v>
      </c>
      <c r="L12" s="50"/>
      <c r="M12" s="33" t="str">
        <f>+I12</f>
        <v>31.01.2005</v>
      </c>
      <c r="N12" s="33"/>
      <c r="O12" s="33" t="str">
        <f>+K12</f>
        <v>31.01.2004</v>
      </c>
    </row>
    <row r="13" spans="1:15" ht="15.75" customHeight="1">
      <c r="A13" s="4"/>
      <c r="B13" s="4"/>
      <c r="C13" s="4"/>
      <c r="D13" s="4"/>
      <c r="E13" s="4"/>
      <c r="F13" s="4"/>
      <c r="G13" s="4"/>
      <c r="H13" s="4"/>
      <c r="I13" s="52" t="s">
        <v>37</v>
      </c>
      <c r="J13" s="28"/>
      <c r="K13" s="52" t="str">
        <f>I13</f>
        <v>RM'000</v>
      </c>
      <c r="L13" s="50"/>
      <c r="M13" s="52" t="str">
        <f>K13</f>
        <v>RM'000</v>
      </c>
      <c r="N13" s="28"/>
      <c r="O13" s="52" t="str">
        <f>M13</f>
        <v>RM'000</v>
      </c>
    </row>
    <row r="14" spans="1:14" ht="15.75" customHeight="1">
      <c r="A14" s="4"/>
      <c r="B14" s="4"/>
      <c r="C14" s="4"/>
      <c r="D14" s="4"/>
      <c r="E14" s="4"/>
      <c r="F14" s="4"/>
      <c r="G14" s="4"/>
      <c r="H14" s="4"/>
      <c r="J14" s="50"/>
      <c r="L14" s="50"/>
      <c r="N14" s="50"/>
    </row>
    <row r="15" spans="1:15" ht="15.75" customHeight="1">
      <c r="A15" s="1" t="s">
        <v>18</v>
      </c>
      <c r="B15" s="4"/>
      <c r="C15" s="4"/>
      <c r="D15" s="4"/>
      <c r="E15" s="4"/>
      <c r="F15" s="4"/>
      <c r="G15" s="4"/>
      <c r="H15" s="4"/>
      <c r="I15" s="47">
        <f>+M15-925</f>
        <v>-8309</v>
      </c>
      <c r="J15" s="50"/>
      <c r="K15" s="47">
        <v>3078</v>
      </c>
      <c r="L15" s="50"/>
      <c r="M15" s="47">
        <v>-7384</v>
      </c>
      <c r="N15" s="50"/>
      <c r="O15" s="47">
        <v>12048</v>
      </c>
    </row>
    <row r="16" spans="1:15" ht="15.75" customHeight="1">
      <c r="A16" s="4" t="s">
        <v>19</v>
      </c>
      <c r="B16" s="4"/>
      <c r="C16" s="4"/>
      <c r="D16" s="4"/>
      <c r="E16" s="4"/>
      <c r="F16" s="4"/>
      <c r="G16" s="4"/>
      <c r="H16" s="4"/>
      <c r="I16" s="53">
        <f>+M16+6202</f>
        <v>-1041</v>
      </c>
      <c r="J16" s="50"/>
      <c r="K16" s="53">
        <v>-2971</v>
      </c>
      <c r="L16" s="50"/>
      <c r="M16" s="53">
        <v>-7243</v>
      </c>
      <c r="N16" s="50"/>
      <c r="O16" s="53">
        <v>-11147</v>
      </c>
    </row>
    <row r="17" spans="1:15" ht="15.75" customHeight="1">
      <c r="A17" s="2" t="s">
        <v>122</v>
      </c>
      <c r="B17" s="4"/>
      <c r="C17" s="4"/>
      <c r="D17" s="4"/>
      <c r="E17" s="4"/>
      <c r="F17" s="4"/>
      <c r="G17" s="4"/>
      <c r="H17" s="4"/>
      <c r="I17" s="47">
        <f>SUM(I15:I16)</f>
        <v>-9350</v>
      </c>
      <c r="J17" s="50"/>
      <c r="K17" s="47">
        <f>SUM(K15:K16)</f>
        <v>107</v>
      </c>
      <c r="L17" s="50"/>
      <c r="M17" s="47">
        <f>SUM(M15:M16)</f>
        <v>-14627</v>
      </c>
      <c r="N17" s="50"/>
      <c r="O17" s="47">
        <f>SUM(O15:O16)</f>
        <v>901</v>
      </c>
    </row>
    <row r="18" spans="1:14" ht="15.75" customHeight="1">
      <c r="A18" s="2"/>
      <c r="B18" s="4"/>
      <c r="C18" s="4"/>
      <c r="D18" s="4"/>
      <c r="E18" s="4"/>
      <c r="F18" s="4"/>
      <c r="G18" s="4"/>
      <c r="H18" s="4"/>
      <c r="J18" s="50"/>
      <c r="L18" s="50"/>
      <c r="N18" s="50"/>
    </row>
    <row r="19" spans="1:15" ht="15.75" customHeight="1">
      <c r="A19" s="3" t="s">
        <v>25</v>
      </c>
      <c r="B19" s="4"/>
      <c r="C19" s="4"/>
      <c r="D19" s="4"/>
      <c r="E19" s="4"/>
      <c r="F19" s="4"/>
      <c r="G19" s="4"/>
      <c r="H19" s="4"/>
      <c r="I19" s="47">
        <f>+M19-1343</f>
        <v>98</v>
      </c>
      <c r="K19" s="47">
        <v>1564</v>
      </c>
      <c r="M19" s="113">
        <v>1441</v>
      </c>
      <c r="O19" s="47">
        <v>3270</v>
      </c>
    </row>
    <row r="20" spans="1:15" ht="15.75" customHeight="1">
      <c r="A20" s="3" t="s">
        <v>45</v>
      </c>
      <c r="B20" s="4"/>
      <c r="C20" s="4"/>
      <c r="D20" s="4"/>
      <c r="E20" s="4"/>
      <c r="F20" s="4"/>
      <c r="G20" s="4"/>
      <c r="H20" s="4"/>
      <c r="I20" s="47">
        <f>+M20+1370</f>
        <v>-304</v>
      </c>
      <c r="J20" s="50"/>
      <c r="K20" s="47">
        <v>-291</v>
      </c>
      <c r="L20" s="50"/>
      <c r="M20" s="47">
        <f>-1673-1</f>
        <v>-1674</v>
      </c>
      <c r="N20" s="50"/>
      <c r="O20" s="47">
        <v>-1183</v>
      </c>
    </row>
    <row r="21" spans="1:15" ht="15.75" customHeight="1">
      <c r="A21" s="3" t="s">
        <v>147</v>
      </c>
      <c r="B21" s="4"/>
      <c r="C21" s="4"/>
      <c r="D21" s="4"/>
      <c r="E21" s="4"/>
      <c r="F21" s="4"/>
      <c r="G21" s="4"/>
      <c r="H21" s="4"/>
      <c r="I21" s="47">
        <f>+M21</f>
        <v>-553</v>
      </c>
      <c r="J21" s="50"/>
      <c r="K21" s="47">
        <v>0</v>
      </c>
      <c r="L21" s="50"/>
      <c r="M21" s="47">
        <v>-553</v>
      </c>
      <c r="N21" s="50"/>
      <c r="O21" s="47">
        <v>0</v>
      </c>
    </row>
    <row r="22" spans="1:15" ht="15.75" customHeight="1">
      <c r="A22" s="3" t="s">
        <v>148</v>
      </c>
      <c r="B22" s="4"/>
      <c r="C22" s="4"/>
      <c r="D22" s="4"/>
      <c r="E22" s="4"/>
      <c r="F22" s="4"/>
      <c r="G22" s="4"/>
      <c r="H22" s="4"/>
      <c r="I22" s="47">
        <f>+M22</f>
        <v>-15</v>
      </c>
      <c r="J22" s="50"/>
      <c r="K22" s="47">
        <v>-4</v>
      </c>
      <c r="L22" s="50"/>
      <c r="M22" s="47">
        <v>-15</v>
      </c>
      <c r="N22" s="50"/>
      <c r="O22" s="47">
        <v>-4</v>
      </c>
    </row>
    <row r="23" spans="1:15" ht="15.75" customHeight="1">
      <c r="A23" s="3" t="s">
        <v>118</v>
      </c>
      <c r="B23" s="4"/>
      <c r="C23" s="4"/>
      <c r="D23" s="4"/>
      <c r="E23" s="4"/>
      <c r="F23" s="4"/>
      <c r="G23" s="4"/>
      <c r="H23" s="4"/>
      <c r="I23" s="47">
        <f>+M23</f>
        <v>0</v>
      </c>
      <c r="J23" s="54"/>
      <c r="K23" s="54">
        <v>-1395</v>
      </c>
      <c r="L23" s="54"/>
      <c r="M23" s="54">
        <v>0</v>
      </c>
      <c r="N23" s="54"/>
      <c r="O23" s="54">
        <v>-1395</v>
      </c>
    </row>
    <row r="24" spans="1:15" ht="15.75" customHeight="1">
      <c r="A24" s="3"/>
      <c r="B24" s="4"/>
      <c r="C24" s="4"/>
      <c r="D24" s="4"/>
      <c r="E24" s="4"/>
      <c r="F24" s="4"/>
      <c r="G24" s="4"/>
      <c r="H24" s="4"/>
      <c r="I24" s="53"/>
      <c r="J24" s="54"/>
      <c r="K24" s="112"/>
      <c r="L24" s="54"/>
      <c r="M24" s="112"/>
      <c r="N24" s="54"/>
      <c r="O24" s="112"/>
    </row>
    <row r="25" spans="1:15" ht="15.75" customHeight="1">
      <c r="A25" s="1" t="s">
        <v>46</v>
      </c>
      <c r="B25" s="4"/>
      <c r="C25" s="4"/>
      <c r="D25" s="4"/>
      <c r="E25" s="4"/>
      <c r="F25" s="4"/>
      <c r="G25" s="4"/>
      <c r="H25" s="4"/>
      <c r="I25" s="47">
        <f>SUM(I17:I23)</f>
        <v>-10124</v>
      </c>
      <c r="J25" s="50"/>
      <c r="K25" s="47">
        <f>SUM(K17:K23)</f>
        <v>-19</v>
      </c>
      <c r="L25" s="50"/>
      <c r="M25" s="47">
        <f>SUM(M17:M23)</f>
        <v>-15428</v>
      </c>
      <c r="N25" s="50"/>
      <c r="O25" s="47">
        <f>SUM(O17:O23)</f>
        <v>1589</v>
      </c>
    </row>
    <row r="26" spans="1:14" ht="15.75" customHeight="1">
      <c r="A26" s="1"/>
      <c r="B26" s="4"/>
      <c r="C26" s="4"/>
      <c r="D26" s="4"/>
      <c r="E26" s="4"/>
      <c r="F26" s="4"/>
      <c r="G26" s="4"/>
      <c r="H26" s="4"/>
      <c r="J26" s="50"/>
      <c r="L26" s="50"/>
      <c r="N26" s="50"/>
    </row>
    <row r="27" spans="1:15" ht="15.75" customHeight="1">
      <c r="A27" s="3" t="s">
        <v>24</v>
      </c>
      <c r="B27" s="4"/>
      <c r="C27" s="4"/>
      <c r="D27" s="4"/>
      <c r="E27" s="4"/>
      <c r="F27" s="4"/>
      <c r="G27" s="4"/>
      <c r="H27" s="4"/>
      <c r="I27" s="47">
        <f>+M27+10196</f>
        <v>-3580</v>
      </c>
      <c r="J27" s="50"/>
      <c r="K27" s="47">
        <v>-3260</v>
      </c>
      <c r="M27" s="47">
        <v>-13776</v>
      </c>
      <c r="O27" s="47">
        <v>-12596</v>
      </c>
    </row>
    <row r="28" spans="1:15" ht="15.75" customHeight="1">
      <c r="A28" s="3"/>
      <c r="B28" s="4"/>
      <c r="C28" s="4"/>
      <c r="D28" s="4"/>
      <c r="E28" s="4"/>
      <c r="F28" s="4"/>
      <c r="G28" s="4"/>
      <c r="H28" s="4"/>
      <c r="I28" s="53"/>
      <c r="J28" s="50"/>
      <c r="K28" s="53"/>
      <c r="M28" s="53"/>
      <c r="O28" s="53"/>
    </row>
    <row r="29" spans="1:15" ht="15.75" customHeight="1">
      <c r="A29" s="1" t="s">
        <v>80</v>
      </c>
      <c r="B29" s="4"/>
      <c r="C29" s="4"/>
      <c r="D29" s="4"/>
      <c r="E29" s="4"/>
      <c r="F29" s="4"/>
      <c r="G29" s="4"/>
      <c r="H29" s="4"/>
      <c r="I29" s="47">
        <f>SUM(I25:I27)</f>
        <v>-13704</v>
      </c>
      <c r="J29" s="50"/>
      <c r="K29" s="47">
        <f>SUM(K25:K27)</f>
        <v>-3279</v>
      </c>
      <c r="M29" s="47">
        <f>SUM(M25:M27)</f>
        <v>-29204</v>
      </c>
      <c r="O29" s="47">
        <f>SUM(O25:O27)</f>
        <v>-11007</v>
      </c>
    </row>
    <row r="30" spans="1:14" ht="15.75" customHeight="1">
      <c r="A30" s="1"/>
      <c r="B30" s="4"/>
      <c r="C30" s="4"/>
      <c r="D30" s="4"/>
      <c r="E30" s="4"/>
      <c r="F30" s="4"/>
      <c r="G30" s="4"/>
      <c r="H30" s="4"/>
      <c r="J30" s="50"/>
      <c r="N30" s="50"/>
    </row>
    <row r="31" spans="1:15" ht="15.75" customHeight="1">
      <c r="A31" s="4" t="s">
        <v>87</v>
      </c>
      <c r="B31" s="4"/>
      <c r="C31" s="4"/>
      <c r="D31" s="4"/>
      <c r="E31" s="4"/>
      <c r="F31" s="4"/>
      <c r="G31" s="4"/>
      <c r="H31" s="4"/>
      <c r="I31" s="54" t="s">
        <v>17</v>
      </c>
      <c r="K31" s="54" t="s">
        <v>17</v>
      </c>
      <c r="M31" s="54" t="s">
        <v>17</v>
      </c>
      <c r="O31" s="54" t="s">
        <v>17</v>
      </c>
    </row>
    <row r="32" spans="1:15" ht="15.75" customHeight="1">
      <c r="A32" s="4"/>
      <c r="B32" s="4"/>
      <c r="C32" s="4"/>
      <c r="D32" s="4"/>
      <c r="E32" s="4"/>
      <c r="F32" s="4"/>
      <c r="G32" s="4"/>
      <c r="H32" s="4"/>
      <c r="I32" s="54"/>
      <c r="J32" s="50"/>
      <c r="K32" s="54"/>
      <c r="L32" s="50"/>
      <c r="M32" s="54"/>
      <c r="N32" s="50"/>
      <c r="O32" s="54"/>
    </row>
    <row r="33" spans="1:15" ht="15.75" customHeight="1" thickBot="1">
      <c r="A33" s="2" t="s">
        <v>88</v>
      </c>
      <c r="B33" s="4"/>
      <c r="C33" s="4"/>
      <c r="D33" s="4"/>
      <c r="E33" s="4"/>
      <c r="F33" s="4"/>
      <c r="G33" s="4"/>
      <c r="H33" s="4"/>
      <c r="I33" s="55">
        <f>+I29</f>
        <v>-13704</v>
      </c>
      <c r="J33" s="50"/>
      <c r="K33" s="55">
        <f>+K29</f>
        <v>-3279</v>
      </c>
      <c r="L33" s="50"/>
      <c r="M33" s="55">
        <f>+M29</f>
        <v>-29204</v>
      </c>
      <c r="N33" s="50"/>
      <c r="O33" s="55">
        <f>+O29</f>
        <v>-11007</v>
      </c>
    </row>
    <row r="34" spans="1:14" ht="15.75" customHeight="1" thickTop="1">
      <c r="A34" s="4"/>
      <c r="B34" s="4"/>
      <c r="C34" s="4"/>
      <c r="D34" s="4"/>
      <c r="E34" s="4"/>
      <c r="F34" s="4"/>
      <c r="G34" s="4"/>
      <c r="H34" s="4"/>
      <c r="J34" s="50"/>
      <c r="L34" s="50"/>
      <c r="N34" s="50"/>
    </row>
    <row r="35" spans="1:14" ht="15.75" customHeight="1">
      <c r="A35" s="4"/>
      <c r="B35" s="4"/>
      <c r="C35" s="4"/>
      <c r="D35" s="4"/>
      <c r="E35" s="4"/>
      <c r="F35" s="4"/>
      <c r="G35" s="4"/>
      <c r="H35" s="4"/>
      <c r="J35" s="50"/>
      <c r="L35" s="50"/>
      <c r="N35" s="50"/>
    </row>
    <row r="36" spans="1:15" ht="15.75" customHeight="1" thickBot="1">
      <c r="A36" s="1" t="s">
        <v>81</v>
      </c>
      <c r="B36" s="4"/>
      <c r="C36" s="4"/>
      <c r="D36" s="4"/>
      <c r="E36" s="4"/>
      <c r="F36" s="4"/>
      <c r="G36" s="4"/>
      <c r="H36" s="4"/>
      <c r="I36" s="85">
        <f>I33/M90*100</f>
        <v>-68.58858858858858</v>
      </c>
      <c r="J36" s="86"/>
      <c r="K36" s="85">
        <f>K33/O90*100</f>
        <v>-16.41141141141141</v>
      </c>
      <c r="L36" s="86"/>
      <c r="M36" s="85">
        <f>M33/M90*100</f>
        <v>-146.16616616616616</v>
      </c>
      <c r="N36" s="86"/>
      <c r="O36" s="85">
        <f>O33/O90*100</f>
        <v>-55.090090090090094</v>
      </c>
    </row>
    <row r="37" spans="1:15" ht="15.75" customHeight="1" thickTop="1">
      <c r="A37" s="4"/>
      <c r="B37" s="4"/>
      <c r="C37" s="4"/>
      <c r="D37" s="4"/>
      <c r="E37" s="4"/>
      <c r="F37" s="4"/>
      <c r="G37" s="4"/>
      <c r="H37" s="4"/>
      <c r="I37" s="50"/>
      <c r="J37" s="50"/>
      <c r="O37" s="50"/>
    </row>
    <row r="38" spans="1:15" ht="15.75" customHeight="1">
      <c r="A38" s="4"/>
      <c r="B38" s="4"/>
      <c r="C38" s="4"/>
      <c r="D38" s="4"/>
      <c r="E38" s="4"/>
      <c r="F38" s="4"/>
      <c r="G38" s="4"/>
      <c r="H38" s="4"/>
      <c r="I38" s="50"/>
      <c r="J38" s="50"/>
      <c r="L38" s="50"/>
      <c r="M38" s="9"/>
      <c r="N38" s="50"/>
      <c r="O38" s="50"/>
    </row>
    <row r="39" spans="1:15" ht="15.75" customHeight="1">
      <c r="A39" s="4"/>
      <c r="B39" s="4"/>
      <c r="C39" s="4"/>
      <c r="D39" s="4"/>
      <c r="E39" s="4"/>
      <c r="F39" s="4"/>
      <c r="G39" s="4"/>
      <c r="H39" s="4"/>
      <c r="I39" s="9"/>
      <c r="J39" s="9"/>
      <c r="K39" s="9"/>
      <c r="L39" s="9"/>
      <c r="M39" s="9"/>
      <c r="N39" s="50"/>
      <c r="O39" s="50"/>
    </row>
    <row r="40" spans="1:15" ht="15.75" customHeight="1">
      <c r="A40" s="4"/>
      <c r="B40" s="4"/>
      <c r="C40" s="4"/>
      <c r="D40" s="4"/>
      <c r="E40" s="4"/>
      <c r="F40" s="4"/>
      <c r="G40" s="4"/>
      <c r="H40" s="4"/>
      <c r="I40" s="9"/>
      <c r="J40" s="9"/>
      <c r="K40" s="9"/>
      <c r="L40" s="9"/>
      <c r="M40" s="9"/>
      <c r="N40" s="50"/>
      <c r="O40" s="50"/>
    </row>
    <row r="41" spans="1:15" ht="15.75" customHeight="1">
      <c r="A41" s="4"/>
      <c r="B41" s="4"/>
      <c r="C41" s="4"/>
      <c r="D41" s="4"/>
      <c r="E41" s="4"/>
      <c r="F41" s="4"/>
      <c r="G41" s="4"/>
      <c r="H41" s="4"/>
      <c r="I41" s="9"/>
      <c r="J41" s="9"/>
      <c r="K41" s="9"/>
      <c r="L41" s="9"/>
      <c r="M41" s="9"/>
      <c r="N41" s="50"/>
      <c r="O41" s="50"/>
    </row>
    <row r="42" spans="1:15" ht="15.75" customHeight="1">
      <c r="A42" s="4"/>
      <c r="B42" s="4"/>
      <c r="C42" s="4"/>
      <c r="D42" s="4"/>
      <c r="E42" s="4"/>
      <c r="F42" s="4"/>
      <c r="G42" s="4"/>
      <c r="H42" s="4"/>
      <c r="I42" s="9"/>
      <c r="J42" s="9"/>
      <c r="K42" s="9"/>
      <c r="L42" s="9"/>
      <c r="M42" s="9"/>
      <c r="N42" s="50"/>
      <c r="O42" s="50"/>
    </row>
    <row r="43" spans="1:15" ht="15.75" customHeight="1">
      <c r="A43" s="4"/>
      <c r="B43" s="4"/>
      <c r="C43" s="4"/>
      <c r="D43" s="4"/>
      <c r="E43" s="4"/>
      <c r="F43" s="4"/>
      <c r="G43" s="4"/>
      <c r="H43" s="4"/>
      <c r="I43" s="50"/>
      <c r="J43" s="50"/>
      <c r="L43" s="50"/>
      <c r="M43" s="50"/>
      <c r="N43" s="50"/>
      <c r="O43" s="50"/>
    </row>
    <row r="44" spans="1:15" ht="15.75" customHeight="1">
      <c r="A44" s="4"/>
      <c r="B44" s="4"/>
      <c r="C44" s="4"/>
      <c r="D44" s="4"/>
      <c r="E44" s="4"/>
      <c r="F44" s="4"/>
      <c r="G44" s="4"/>
      <c r="H44" s="4"/>
      <c r="I44" s="50"/>
      <c r="J44" s="50"/>
      <c r="L44" s="50"/>
      <c r="M44" s="50"/>
      <c r="N44" s="50"/>
      <c r="O44" s="50"/>
    </row>
    <row r="45" spans="1:15" ht="15.75" customHeight="1">
      <c r="A45" s="4"/>
      <c r="B45" s="4"/>
      <c r="C45" s="4"/>
      <c r="D45" s="4"/>
      <c r="E45" s="4"/>
      <c r="F45" s="4"/>
      <c r="G45" s="4"/>
      <c r="H45" s="4"/>
      <c r="I45" s="50"/>
      <c r="J45" s="50"/>
      <c r="L45" s="50"/>
      <c r="M45" s="50"/>
      <c r="N45" s="50"/>
      <c r="O45" s="50"/>
    </row>
    <row r="46" spans="1:15" ht="15.75" customHeight="1">
      <c r="A46" s="4"/>
      <c r="B46" s="4"/>
      <c r="C46" s="4"/>
      <c r="D46" s="4"/>
      <c r="E46" s="4"/>
      <c r="F46" s="4"/>
      <c r="G46" s="4"/>
      <c r="H46" s="4"/>
      <c r="I46" s="50"/>
      <c r="J46" s="50"/>
      <c r="L46" s="50"/>
      <c r="M46" s="50"/>
      <c r="N46" s="50"/>
      <c r="O46" s="50"/>
    </row>
    <row r="47" spans="1:15" ht="15.75" customHeight="1">
      <c r="A47" s="4"/>
      <c r="B47" s="4"/>
      <c r="C47" s="4"/>
      <c r="D47" s="4"/>
      <c r="E47" s="4"/>
      <c r="F47" s="4"/>
      <c r="G47" s="4"/>
      <c r="H47" s="4"/>
      <c r="I47" s="50"/>
      <c r="J47" s="50"/>
      <c r="L47" s="50"/>
      <c r="M47" s="50"/>
      <c r="N47" s="50"/>
      <c r="O47" s="50"/>
    </row>
    <row r="48" spans="1:15" ht="15.75" customHeight="1">
      <c r="A48" s="4"/>
      <c r="B48" s="4"/>
      <c r="C48" s="4"/>
      <c r="D48" s="4"/>
      <c r="E48" s="4"/>
      <c r="F48" s="4"/>
      <c r="G48" s="4"/>
      <c r="H48" s="4"/>
      <c r="I48" s="50"/>
      <c r="J48" s="50"/>
      <c r="L48" s="50"/>
      <c r="M48" s="50"/>
      <c r="N48" s="50"/>
      <c r="O48" s="50"/>
    </row>
    <row r="49" spans="1:15" ht="15.75" customHeight="1">
      <c r="A49" s="4"/>
      <c r="B49" s="4"/>
      <c r="C49" s="4"/>
      <c r="D49" s="4"/>
      <c r="E49" s="4"/>
      <c r="F49" s="4"/>
      <c r="G49" s="4"/>
      <c r="H49" s="4"/>
      <c r="I49" s="50"/>
      <c r="J49" s="50"/>
      <c r="L49" s="50"/>
      <c r="M49" s="50"/>
      <c r="N49" s="50"/>
      <c r="O49" s="50"/>
    </row>
    <row r="50" spans="1:14" ht="15.75" customHeight="1">
      <c r="A50" s="1"/>
      <c r="B50" s="4"/>
      <c r="C50" s="4"/>
      <c r="D50" s="4"/>
      <c r="E50" s="4"/>
      <c r="F50" s="4"/>
      <c r="G50" s="4"/>
      <c r="H50" s="4"/>
      <c r="I50" s="50"/>
      <c r="J50" s="50"/>
      <c r="K50" s="50"/>
      <c r="L50" s="50"/>
      <c r="M50" s="50"/>
      <c r="N50" s="50"/>
    </row>
    <row r="51" spans="1:15" ht="15.75" customHeight="1">
      <c r="A51" s="6" t="str">
        <f>A1</f>
        <v>Company No : 78053 - H</v>
      </c>
      <c r="B51" s="4"/>
      <c r="C51" s="4"/>
      <c r="D51" s="4"/>
      <c r="E51" s="4"/>
      <c r="F51" s="4"/>
      <c r="G51" s="4"/>
      <c r="H51" s="4"/>
      <c r="I51" s="50"/>
      <c r="J51" s="50"/>
      <c r="L51" s="50"/>
      <c r="M51" s="50"/>
      <c r="N51" s="50"/>
      <c r="O51" s="50"/>
    </row>
    <row r="52" spans="1:15" ht="15.75" customHeight="1">
      <c r="A52" s="4"/>
      <c r="B52" s="4"/>
      <c r="C52" s="4"/>
      <c r="D52" s="4"/>
      <c r="E52" s="4"/>
      <c r="F52" s="4"/>
      <c r="G52" s="4"/>
      <c r="H52" s="4"/>
      <c r="I52" s="50"/>
      <c r="J52" s="50"/>
      <c r="L52" s="50"/>
      <c r="M52" s="50"/>
      <c r="N52" s="50"/>
      <c r="O52" s="50"/>
    </row>
    <row r="53" spans="1:15" ht="15.75" customHeight="1">
      <c r="A53" s="15" t="str">
        <f>A3</f>
        <v>JASATERA BERHAD</v>
      </c>
      <c r="B53" s="4"/>
      <c r="C53" s="4"/>
      <c r="D53" s="4"/>
      <c r="E53" s="4"/>
      <c r="F53" s="4"/>
      <c r="G53" s="4"/>
      <c r="H53" s="4"/>
      <c r="I53" s="50"/>
      <c r="J53" s="50"/>
      <c r="L53" s="50"/>
      <c r="M53" s="50"/>
      <c r="N53" s="50"/>
      <c r="O53" s="56"/>
    </row>
    <row r="54" spans="1:15" ht="15.75" customHeight="1">
      <c r="A54" s="4" t="s">
        <v>0</v>
      </c>
      <c r="B54" s="4"/>
      <c r="C54" s="4"/>
      <c r="D54" s="4"/>
      <c r="E54" s="4"/>
      <c r="F54" s="4"/>
      <c r="G54" s="4"/>
      <c r="H54" s="4"/>
      <c r="I54" s="50"/>
      <c r="J54" s="50"/>
      <c r="L54" s="50"/>
      <c r="M54" s="50"/>
      <c r="N54" s="50"/>
      <c r="O54" s="50"/>
    </row>
    <row r="55" spans="1:15" ht="15.75" customHeight="1">
      <c r="A55" s="4"/>
      <c r="B55" s="4"/>
      <c r="C55" s="4"/>
      <c r="D55" s="4"/>
      <c r="E55" s="4"/>
      <c r="F55" s="4"/>
      <c r="G55" s="4"/>
      <c r="H55" s="4"/>
      <c r="I55" s="50"/>
      <c r="J55" s="50"/>
      <c r="L55" s="50"/>
      <c r="M55" s="50"/>
      <c r="N55" s="50"/>
      <c r="O55" s="50"/>
    </row>
    <row r="56" spans="1:15" ht="15.75" customHeight="1">
      <c r="A56" s="105" t="s">
        <v>139</v>
      </c>
      <c r="B56" s="4"/>
      <c r="C56" s="4"/>
      <c r="D56" s="4"/>
      <c r="E56" s="4"/>
      <c r="F56" s="4"/>
      <c r="G56" s="4"/>
      <c r="H56" s="4"/>
      <c r="I56" s="50"/>
      <c r="J56" s="50"/>
      <c r="L56" s="50"/>
      <c r="M56" s="50"/>
      <c r="N56" s="50"/>
      <c r="O56" s="50"/>
    </row>
    <row r="57" spans="1:15" ht="15.75" customHeight="1">
      <c r="A57" s="5"/>
      <c r="B57" s="4"/>
      <c r="C57" s="4"/>
      <c r="D57" s="4"/>
      <c r="E57" s="4"/>
      <c r="F57" s="4"/>
      <c r="G57" s="4"/>
      <c r="H57" s="4"/>
      <c r="I57" s="50"/>
      <c r="J57" s="50"/>
      <c r="L57" s="50"/>
      <c r="M57" s="50"/>
      <c r="N57" s="50"/>
      <c r="O57" s="50"/>
    </row>
    <row r="58" spans="1:15" ht="15.75" customHeight="1">
      <c r="A58" s="5"/>
      <c r="B58" s="4"/>
      <c r="C58" s="4"/>
      <c r="D58" s="4"/>
      <c r="E58" s="4"/>
      <c r="F58" s="4"/>
      <c r="G58" s="4"/>
      <c r="H58" s="4"/>
      <c r="I58" s="50"/>
      <c r="J58" s="50"/>
      <c r="L58" s="50"/>
      <c r="M58" s="57"/>
      <c r="N58" s="57"/>
      <c r="O58" s="57"/>
    </row>
    <row r="59" spans="1:15" ht="15.75" customHeight="1">
      <c r="A59" s="5"/>
      <c r="B59" s="4"/>
      <c r="C59" s="4"/>
      <c r="D59" s="4"/>
      <c r="E59" s="4"/>
      <c r="F59" s="4"/>
      <c r="G59" s="4"/>
      <c r="H59" s="4"/>
      <c r="I59" s="50"/>
      <c r="J59" s="50"/>
      <c r="L59" s="50"/>
      <c r="M59" s="57"/>
      <c r="N59" s="57"/>
      <c r="O59" s="57"/>
    </row>
    <row r="60" spans="1:15" ht="15.75" customHeight="1">
      <c r="A60" s="5"/>
      <c r="B60" s="4"/>
      <c r="C60" s="4"/>
      <c r="D60" s="4"/>
      <c r="E60" s="4"/>
      <c r="F60" s="4"/>
      <c r="G60" s="4"/>
      <c r="H60" s="4"/>
      <c r="I60" s="50"/>
      <c r="J60" s="50"/>
      <c r="K60" s="50"/>
      <c r="L60" s="50"/>
      <c r="M60" s="33" t="str">
        <f>+M12</f>
        <v>31.01.2005</v>
      </c>
      <c r="N60" s="50"/>
      <c r="O60" s="54" t="s">
        <v>114</v>
      </c>
    </row>
    <row r="61" spans="1:15" ht="15.75" customHeight="1">
      <c r="A61" s="4"/>
      <c r="B61" s="4"/>
      <c r="C61" s="4"/>
      <c r="D61" s="4"/>
      <c r="E61" s="4"/>
      <c r="F61" s="4"/>
      <c r="G61" s="4"/>
      <c r="H61" s="4"/>
      <c r="I61" s="50"/>
      <c r="J61" s="50"/>
      <c r="K61" s="56"/>
      <c r="L61" s="50"/>
      <c r="M61" s="56" t="s">
        <v>37</v>
      </c>
      <c r="N61" s="50"/>
      <c r="O61" s="56" t="str">
        <f>M61</f>
        <v>RM'000</v>
      </c>
    </row>
    <row r="62" spans="1:14" ht="15.75" customHeight="1">
      <c r="A62" s="2"/>
      <c r="B62" s="4"/>
      <c r="C62" s="4"/>
      <c r="D62" s="4"/>
      <c r="E62" s="4"/>
      <c r="F62" s="4"/>
      <c r="G62" s="4"/>
      <c r="H62" s="4"/>
      <c r="I62" s="50"/>
      <c r="J62" s="50"/>
      <c r="K62" s="50"/>
      <c r="L62" s="50"/>
      <c r="N62" s="50"/>
    </row>
    <row r="63" spans="1:15" ht="15.75" customHeight="1">
      <c r="A63" s="1" t="s">
        <v>34</v>
      </c>
      <c r="B63" s="4"/>
      <c r="C63" s="4"/>
      <c r="D63" s="4"/>
      <c r="E63" s="4"/>
      <c r="F63" s="4"/>
      <c r="G63" s="4"/>
      <c r="H63" s="4"/>
      <c r="I63" s="28"/>
      <c r="J63" s="50"/>
      <c r="K63" s="56"/>
      <c r="L63" s="50"/>
      <c r="M63" s="47">
        <v>5900</v>
      </c>
      <c r="N63" s="50"/>
      <c r="O63" s="47">
        <v>6539</v>
      </c>
    </row>
    <row r="64" spans="1:15" ht="15.75" customHeight="1">
      <c r="A64" s="1" t="s">
        <v>35</v>
      </c>
      <c r="B64" s="4"/>
      <c r="C64" s="4"/>
      <c r="D64" s="4"/>
      <c r="E64" s="4"/>
      <c r="F64" s="4"/>
      <c r="G64" s="4"/>
      <c r="H64" s="4"/>
      <c r="I64" s="28"/>
      <c r="J64" s="50"/>
      <c r="K64" s="56"/>
      <c r="L64" s="50"/>
      <c r="M64" s="54" t="s">
        <v>17</v>
      </c>
      <c r="N64" s="50"/>
      <c r="O64" s="47">
        <v>0</v>
      </c>
    </row>
    <row r="65" spans="1:15" ht="15.75" customHeight="1">
      <c r="A65" s="1" t="s">
        <v>93</v>
      </c>
      <c r="B65" s="4"/>
      <c r="C65" s="4"/>
      <c r="D65" s="4"/>
      <c r="E65" s="4"/>
      <c r="F65" s="4"/>
      <c r="G65" s="4"/>
      <c r="H65" s="4"/>
      <c r="I65" s="28"/>
      <c r="J65" s="50"/>
      <c r="K65" s="56"/>
      <c r="L65" s="50"/>
      <c r="M65" s="53">
        <v>338</v>
      </c>
      <c r="N65" s="50"/>
      <c r="O65" s="53">
        <v>360</v>
      </c>
    </row>
    <row r="66" spans="1:15" ht="15.75" customHeight="1">
      <c r="A66" s="1"/>
      <c r="B66" s="4"/>
      <c r="C66" s="4"/>
      <c r="D66" s="4"/>
      <c r="E66" s="4"/>
      <c r="F66" s="4"/>
      <c r="G66" s="4"/>
      <c r="H66" s="4"/>
      <c r="I66" s="28"/>
      <c r="J66" s="50"/>
      <c r="K66" s="56"/>
      <c r="L66" s="50"/>
      <c r="M66" s="47">
        <f>SUM(M63:M65)</f>
        <v>6238</v>
      </c>
      <c r="N66" s="50"/>
      <c r="O66" s="47">
        <f>SUM(O63:O65)</f>
        <v>6899</v>
      </c>
    </row>
    <row r="67" spans="1:14" ht="15.75" customHeight="1">
      <c r="A67" s="1" t="s">
        <v>2</v>
      </c>
      <c r="B67" s="4"/>
      <c r="C67" s="4"/>
      <c r="D67" s="4"/>
      <c r="E67" s="4"/>
      <c r="F67" s="4"/>
      <c r="G67" s="4"/>
      <c r="H67" s="4"/>
      <c r="I67" s="28"/>
      <c r="J67" s="50"/>
      <c r="K67" s="50"/>
      <c r="L67" s="50"/>
      <c r="N67" s="50"/>
    </row>
    <row r="68" spans="1:16" ht="15.75" customHeight="1">
      <c r="A68" s="3" t="s">
        <v>44</v>
      </c>
      <c r="B68" s="4"/>
      <c r="C68" s="4"/>
      <c r="D68" s="4"/>
      <c r="E68" s="4"/>
      <c r="F68" s="4"/>
      <c r="G68" s="4"/>
      <c r="H68" s="4"/>
      <c r="I68" s="28"/>
      <c r="J68" s="50"/>
      <c r="K68" s="56"/>
      <c r="L68" s="50"/>
      <c r="M68" s="58">
        <v>264</v>
      </c>
      <c r="N68" s="50"/>
      <c r="O68" s="59">
        <v>16624</v>
      </c>
      <c r="P68" s="22"/>
    </row>
    <row r="69" spans="1:16" ht="15.75" customHeight="1">
      <c r="A69" s="4" t="s">
        <v>89</v>
      </c>
      <c r="B69" s="4"/>
      <c r="C69" s="4"/>
      <c r="D69" s="4"/>
      <c r="E69" s="4"/>
      <c r="F69" s="4"/>
      <c r="G69" s="4"/>
      <c r="H69" s="4"/>
      <c r="I69" s="28"/>
      <c r="J69" s="50"/>
      <c r="K69" s="57"/>
      <c r="L69" s="50"/>
      <c r="M69" s="60">
        <v>6977</v>
      </c>
      <c r="N69" s="50"/>
      <c r="O69" s="61">
        <v>7032</v>
      </c>
      <c r="P69" s="22"/>
    </row>
    <row r="70" spans="1:16" ht="15.75" customHeight="1">
      <c r="A70" s="6" t="s">
        <v>90</v>
      </c>
      <c r="B70" s="4"/>
      <c r="C70" s="4"/>
      <c r="D70" s="4"/>
      <c r="E70" s="4"/>
      <c r="F70" s="4"/>
      <c r="G70" s="4"/>
      <c r="H70" s="4"/>
      <c r="I70" s="28"/>
      <c r="J70" s="50"/>
      <c r="K70" s="57"/>
      <c r="L70" s="50"/>
      <c r="M70" s="62">
        <v>226</v>
      </c>
      <c r="N70" s="50"/>
      <c r="O70" s="63">
        <v>192</v>
      </c>
      <c r="P70" s="22"/>
    </row>
    <row r="71" spans="1:16" ht="15.75" customHeight="1">
      <c r="A71" s="4" t="s">
        <v>149</v>
      </c>
      <c r="B71" s="4"/>
      <c r="C71" s="4"/>
      <c r="D71" s="4"/>
      <c r="E71" s="4"/>
      <c r="F71" s="4"/>
      <c r="G71" s="4"/>
      <c r="H71" s="4"/>
      <c r="I71" s="28"/>
      <c r="J71" s="50"/>
      <c r="K71" s="57"/>
      <c r="L71" s="50"/>
      <c r="M71" s="62">
        <v>10</v>
      </c>
      <c r="N71" s="50"/>
      <c r="O71" s="63">
        <v>609</v>
      </c>
      <c r="P71" s="22"/>
    </row>
    <row r="72" spans="1:16" ht="15.75" customHeight="1">
      <c r="A72" s="4"/>
      <c r="B72" s="4"/>
      <c r="C72" s="4"/>
      <c r="D72" s="4"/>
      <c r="E72" s="4"/>
      <c r="F72" s="4"/>
      <c r="G72" s="4"/>
      <c r="H72" s="4"/>
      <c r="I72" s="28"/>
      <c r="J72" s="50"/>
      <c r="K72" s="50"/>
      <c r="L72" s="50"/>
      <c r="M72" s="64">
        <f>SUM(M68:M71)</f>
        <v>7477</v>
      </c>
      <c r="N72" s="50"/>
      <c r="O72" s="65">
        <f>SUM(O68:O71)</f>
        <v>24457</v>
      </c>
      <c r="P72" s="22"/>
    </row>
    <row r="73" spans="1:16" ht="15.75" customHeight="1">
      <c r="A73" s="1" t="s">
        <v>4</v>
      </c>
      <c r="B73" s="4"/>
      <c r="C73" s="4"/>
      <c r="D73" s="4"/>
      <c r="E73" s="4"/>
      <c r="F73" s="4"/>
      <c r="G73" s="4"/>
      <c r="H73" s="4"/>
      <c r="I73" s="28"/>
      <c r="J73" s="50"/>
      <c r="K73" s="50"/>
      <c r="L73" s="50"/>
      <c r="M73" s="66"/>
      <c r="N73" s="50"/>
      <c r="O73" s="67"/>
      <c r="P73" s="22"/>
    </row>
    <row r="74" spans="1:16" ht="15.75" customHeight="1">
      <c r="A74" s="4" t="s">
        <v>91</v>
      </c>
      <c r="B74" s="4"/>
      <c r="C74" s="4"/>
      <c r="D74" s="4"/>
      <c r="E74" s="4"/>
      <c r="F74" s="4"/>
      <c r="G74" s="4"/>
      <c r="H74" s="4"/>
      <c r="I74" s="28"/>
      <c r="J74" s="50"/>
      <c r="K74" s="50"/>
      <c r="L74" s="50"/>
      <c r="M74" s="60">
        <v>6192</v>
      </c>
      <c r="N74" s="50"/>
      <c r="O74" s="61">
        <v>7459</v>
      </c>
      <c r="P74" s="22"/>
    </row>
    <row r="75" spans="1:16" ht="15.75" customHeight="1" hidden="1">
      <c r="A75" s="4"/>
      <c r="B75" s="4" t="s">
        <v>109</v>
      </c>
      <c r="C75" s="4"/>
      <c r="D75" s="4"/>
      <c r="E75" s="4"/>
      <c r="F75" s="4"/>
      <c r="G75" s="4"/>
      <c r="H75" s="4"/>
      <c r="I75" s="28"/>
      <c r="J75" s="50"/>
      <c r="K75" s="50"/>
      <c r="L75" s="50"/>
      <c r="M75" s="103">
        <v>11331</v>
      </c>
      <c r="N75" s="50"/>
      <c r="O75" s="61">
        <v>9111</v>
      </c>
      <c r="P75" s="22"/>
    </row>
    <row r="76" spans="1:16" ht="15.75" customHeight="1" hidden="1">
      <c r="A76" s="4"/>
      <c r="B76" s="4" t="s">
        <v>110</v>
      </c>
      <c r="C76" s="4"/>
      <c r="D76" s="4"/>
      <c r="E76" s="4"/>
      <c r="F76" s="4"/>
      <c r="G76" s="4"/>
      <c r="H76" s="4"/>
      <c r="I76" s="28"/>
      <c r="J76" s="50"/>
      <c r="K76" s="50"/>
      <c r="L76" s="50"/>
      <c r="M76" s="60">
        <v>61043</v>
      </c>
      <c r="N76" s="50"/>
      <c r="O76" s="61">
        <v>50455</v>
      </c>
      <c r="P76" s="22"/>
    </row>
    <row r="77" spans="1:16" ht="15.75" customHeight="1" hidden="1">
      <c r="A77" s="4"/>
      <c r="B77" s="4" t="s">
        <v>108</v>
      </c>
      <c r="C77" s="4"/>
      <c r="D77" s="4"/>
      <c r="E77" s="4"/>
      <c r="F77" s="4"/>
      <c r="G77" s="4"/>
      <c r="H77" s="4"/>
      <c r="I77" s="28"/>
      <c r="J77" s="50"/>
      <c r="K77" s="50"/>
      <c r="L77" s="50"/>
      <c r="M77" s="60">
        <v>7326</v>
      </c>
      <c r="N77" s="50"/>
      <c r="O77" s="61">
        <v>5372</v>
      </c>
      <c r="P77" s="22"/>
    </row>
    <row r="78" spans="1:16" ht="15.75" customHeight="1" hidden="1">
      <c r="A78" s="4"/>
      <c r="B78" s="4" t="s">
        <v>111</v>
      </c>
      <c r="C78" s="4"/>
      <c r="D78" s="4"/>
      <c r="E78" s="4"/>
      <c r="F78" s="4"/>
      <c r="G78" s="4"/>
      <c r="H78" s="4"/>
      <c r="I78" s="28"/>
      <c r="J78" s="50"/>
      <c r="K78" s="50"/>
      <c r="L78" s="50"/>
      <c r="M78" s="60">
        <f>11+317+22+2700+540+492</f>
        <v>4082</v>
      </c>
      <c r="N78" s="50"/>
      <c r="O78" s="61">
        <v>7109</v>
      </c>
      <c r="P78" s="22"/>
    </row>
    <row r="79" spans="1:16" ht="15.75" customHeight="1" hidden="1">
      <c r="A79" s="4"/>
      <c r="B79" s="4" t="s">
        <v>112</v>
      </c>
      <c r="C79" s="4"/>
      <c r="D79" s="4"/>
      <c r="E79" s="4"/>
      <c r="F79" s="4"/>
      <c r="G79" s="4"/>
      <c r="H79" s="4"/>
      <c r="I79" s="28"/>
      <c r="J79" s="50"/>
      <c r="K79" s="50"/>
      <c r="L79" s="50"/>
      <c r="M79" s="104">
        <v>406</v>
      </c>
      <c r="N79" s="50"/>
      <c r="O79" s="61">
        <v>402</v>
      </c>
      <c r="P79" s="22"/>
    </row>
    <row r="80" spans="1:16" ht="15.75" customHeight="1">
      <c r="A80" s="6" t="s">
        <v>92</v>
      </c>
      <c r="B80" s="4"/>
      <c r="C80" s="4"/>
      <c r="D80" s="4"/>
      <c r="E80" s="4"/>
      <c r="F80" s="4"/>
      <c r="G80" s="4"/>
      <c r="H80" s="4"/>
      <c r="I80" s="28"/>
      <c r="J80" s="50"/>
      <c r="K80" s="56"/>
      <c r="L80" s="50"/>
      <c r="M80" s="60">
        <f>SUM(M75:M79)</f>
        <v>84188</v>
      </c>
      <c r="N80" s="60">
        <f>SUM(N75:N79)</f>
        <v>0</v>
      </c>
      <c r="O80" s="60">
        <f>SUM(O75:O79)</f>
        <v>72449</v>
      </c>
      <c r="P80" s="22"/>
    </row>
    <row r="81" spans="1:16" ht="15.75" customHeight="1">
      <c r="A81" s="6" t="s">
        <v>26</v>
      </c>
      <c r="B81" s="4"/>
      <c r="C81" s="4"/>
      <c r="D81" s="4"/>
      <c r="E81" s="4"/>
      <c r="F81" s="4"/>
      <c r="G81" s="4"/>
      <c r="H81" s="4"/>
      <c r="I81" s="28"/>
      <c r="J81" s="50"/>
      <c r="K81" s="56"/>
      <c r="L81" s="50"/>
      <c r="M81" s="60">
        <f>7781+1</f>
        <v>7782</v>
      </c>
      <c r="N81" s="50"/>
      <c r="O81" s="61">
        <v>6691</v>
      </c>
      <c r="P81" s="22"/>
    </row>
    <row r="82" spans="1:16" ht="15.75" customHeight="1">
      <c r="A82" s="3" t="s">
        <v>27</v>
      </c>
      <c r="B82" s="4"/>
      <c r="C82" s="4"/>
      <c r="D82" s="4"/>
      <c r="E82" s="4"/>
      <c r="F82" s="4"/>
      <c r="G82" s="4"/>
      <c r="H82" s="4"/>
      <c r="I82" s="28"/>
      <c r="J82" s="50"/>
      <c r="K82" s="56"/>
      <c r="L82" s="50"/>
      <c r="M82" s="60">
        <v>63251</v>
      </c>
      <c r="N82" s="50"/>
      <c r="O82" s="60">
        <v>63251</v>
      </c>
      <c r="P82" s="22"/>
    </row>
    <row r="83" spans="1:16" ht="15.75" customHeight="1">
      <c r="A83" s="3" t="s">
        <v>126</v>
      </c>
      <c r="B83" s="4"/>
      <c r="C83" s="4"/>
      <c r="D83" s="4"/>
      <c r="E83" s="4"/>
      <c r="F83" s="4"/>
      <c r="G83" s="4"/>
      <c r="H83" s="4"/>
      <c r="I83" s="28"/>
      <c r="J83" s="50"/>
      <c r="K83" s="56"/>
      <c r="L83" s="50"/>
      <c r="M83" s="60">
        <v>13848</v>
      </c>
      <c r="N83" s="50"/>
      <c r="O83" s="60">
        <v>13848</v>
      </c>
      <c r="P83" s="22"/>
    </row>
    <row r="84" spans="1:16" ht="15.75" customHeight="1">
      <c r="A84" s="3" t="s">
        <v>5</v>
      </c>
      <c r="B84" s="4"/>
      <c r="C84" s="4"/>
      <c r="D84" s="4"/>
      <c r="E84" s="4"/>
      <c r="F84" s="4"/>
      <c r="G84" s="4"/>
      <c r="H84" s="4"/>
      <c r="I84" s="28"/>
      <c r="J84" s="50"/>
      <c r="K84" s="57"/>
      <c r="L84" s="50"/>
      <c r="M84" s="68">
        <v>1810</v>
      </c>
      <c r="N84" s="50"/>
      <c r="O84" s="68">
        <v>1810</v>
      </c>
      <c r="P84" s="22"/>
    </row>
    <row r="85" spans="1:16" ht="15.75" customHeight="1">
      <c r="A85" s="4"/>
      <c r="B85" s="4"/>
      <c r="C85" s="4"/>
      <c r="D85" s="4"/>
      <c r="E85" s="4"/>
      <c r="F85" s="4"/>
      <c r="G85" s="4"/>
      <c r="H85" s="4"/>
      <c r="I85" s="28"/>
      <c r="J85" s="50"/>
      <c r="K85" s="50"/>
      <c r="L85" s="50"/>
      <c r="M85" s="69">
        <f>SUM(M74:M84)-M80</f>
        <v>177071</v>
      </c>
      <c r="N85" s="50"/>
      <c r="O85" s="69">
        <f>SUM(O74:O84)-O80</f>
        <v>165508</v>
      </c>
      <c r="P85" s="22"/>
    </row>
    <row r="86" spans="1:15" ht="15.75" customHeight="1">
      <c r="A86" s="5" t="s">
        <v>31</v>
      </c>
      <c r="B86" s="4"/>
      <c r="C86" s="4"/>
      <c r="D86" s="4"/>
      <c r="E86" s="4"/>
      <c r="F86" s="4"/>
      <c r="G86" s="4"/>
      <c r="H86" s="4"/>
      <c r="I86" s="28"/>
      <c r="J86" s="50"/>
      <c r="K86" s="50"/>
      <c r="L86" s="50"/>
      <c r="M86" s="47">
        <f>M72-M85</f>
        <v>-169594</v>
      </c>
      <c r="N86" s="50"/>
      <c r="O86" s="47">
        <f>O72-O85</f>
        <v>-141051</v>
      </c>
    </row>
    <row r="87" spans="1:15" ht="15.75" customHeight="1" thickBot="1">
      <c r="A87" s="4"/>
      <c r="B87" s="4"/>
      <c r="C87" s="4"/>
      <c r="D87" s="4"/>
      <c r="E87" s="4"/>
      <c r="F87" s="4"/>
      <c r="G87" s="4"/>
      <c r="H87" s="4"/>
      <c r="I87" s="28"/>
      <c r="J87" s="50"/>
      <c r="K87" s="50"/>
      <c r="L87" s="57"/>
      <c r="M87" s="55">
        <f>+M86+M66</f>
        <v>-163356</v>
      </c>
      <c r="N87" s="50"/>
      <c r="O87" s="55">
        <f>+O86+O66</f>
        <v>-134152</v>
      </c>
    </row>
    <row r="88" spans="1:14" ht="15.75" customHeight="1" thickTop="1">
      <c r="A88" s="1" t="s">
        <v>28</v>
      </c>
      <c r="B88" s="4"/>
      <c r="C88" s="4"/>
      <c r="D88" s="4"/>
      <c r="E88" s="4"/>
      <c r="F88" s="4"/>
      <c r="G88" s="4"/>
      <c r="H88" s="4"/>
      <c r="I88" s="28"/>
      <c r="J88" s="50"/>
      <c r="L88" s="50"/>
      <c r="N88" s="50"/>
    </row>
    <row r="89" spans="1:14" ht="15.75" customHeight="1">
      <c r="A89" s="4"/>
      <c r="B89" s="4"/>
      <c r="C89" s="4"/>
      <c r="D89" s="4"/>
      <c r="E89" s="4"/>
      <c r="F89" s="4"/>
      <c r="G89" s="4"/>
      <c r="H89" s="4"/>
      <c r="I89" s="28"/>
      <c r="J89" s="50"/>
      <c r="L89" s="50"/>
      <c r="N89" s="50"/>
    </row>
    <row r="90" spans="1:15" ht="15.75" customHeight="1">
      <c r="A90" s="1" t="s">
        <v>6</v>
      </c>
      <c r="B90" s="4"/>
      <c r="C90" s="4"/>
      <c r="D90" s="4"/>
      <c r="E90" s="4"/>
      <c r="F90" s="4"/>
      <c r="G90" s="4"/>
      <c r="H90" s="4"/>
      <c r="I90" s="28"/>
      <c r="J90" s="50"/>
      <c r="K90" s="57"/>
      <c r="L90" s="50"/>
      <c r="M90" s="47">
        <v>19980</v>
      </c>
      <c r="N90" s="50"/>
      <c r="O90" s="47">
        <v>19980</v>
      </c>
    </row>
    <row r="91" spans="1:14" ht="15.75" customHeight="1">
      <c r="A91" s="1"/>
      <c r="B91" s="4"/>
      <c r="C91" s="4"/>
      <c r="D91" s="4"/>
      <c r="E91" s="4"/>
      <c r="F91" s="4"/>
      <c r="G91" s="4"/>
      <c r="H91" s="4"/>
      <c r="I91" s="28"/>
      <c r="J91" s="50"/>
      <c r="K91" s="57"/>
      <c r="L91" s="50"/>
      <c r="N91" s="50"/>
    </row>
    <row r="92" spans="1:15" ht="15.75" customHeight="1">
      <c r="A92" s="1" t="s">
        <v>36</v>
      </c>
      <c r="B92" s="4"/>
      <c r="C92" s="4"/>
      <c r="D92" s="4"/>
      <c r="E92" s="4"/>
      <c r="F92" s="4"/>
      <c r="G92" s="4"/>
      <c r="H92" s="4"/>
      <c r="I92" s="28"/>
      <c r="J92" s="50"/>
      <c r="K92" s="57"/>
      <c r="L92" s="50"/>
      <c r="M92" s="53">
        <f>-183335-1</f>
        <v>-183336</v>
      </c>
      <c r="N92" s="50"/>
      <c r="O92" s="53">
        <v>-154132</v>
      </c>
    </row>
    <row r="93" spans="1:16" ht="15.75" customHeight="1" thickBot="1">
      <c r="A93" s="1" t="s">
        <v>38</v>
      </c>
      <c r="B93" s="4"/>
      <c r="C93" s="4"/>
      <c r="D93" s="4"/>
      <c r="E93" s="4"/>
      <c r="F93" s="4"/>
      <c r="G93" s="4"/>
      <c r="H93" s="4"/>
      <c r="I93" s="28"/>
      <c r="J93" s="50"/>
      <c r="K93" s="50"/>
      <c r="L93" s="57"/>
      <c r="M93" s="55">
        <f>SUM(M90:M92)</f>
        <v>-163356</v>
      </c>
      <c r="N93" s="50"/>
      <c r="O93" s="55">
        <f>SUM(O90:O92)</f>
        <v>-134152</v>
      </c>
      <c r="P93" s="9">
        <f>M87-M93</f>
        <v>0</v>
      </c>
    </row>
    <row r="94" spans="1:15" ht="15.75" customHeight="1" thickTop="1">
      <c r="A94" s="1"/>
      <c r="B94" s="4"/>
      <c r="C94" s="4"/>
      <c r="D94" s="4"/>
      <c r="E94" s="4"/>
      <c r="F94" s="4"/>
      <c r="G94" s="4"/>
      <c r="H94" s="4"/>
      <c r="I94" s="28"/>
      <c r="J94" s="50"/>
      <c r="K94" s="50"/>
      <c r="L94" s="50"/>
      <c r="M94" s="50"/>
      <c r="N94" s="50"/>
      <c r="O94" s="50"/>
    </row>
    <row r="95" spans="1:15" ht="15.75" customHeight="1">
      <c r="A95" s="1" t="s">
        <v>82</v>
      </c>
      <c r="B95" s="4"/>
      <c r="C95" s="4"/>
      <c r="D95" s="4"/>
      <c r="E95" s="4"/>
      <c r="F95" s="4"/>
      <c r="G95" s="4"/>
      <c r="H95" s="4"/>
      <c r="I95" s="28"/>
      <c r="J95" s="50"/>
      <c r="K95" s="50"/>
      <c r="L95" s="50"/>
      <c r="M95" s="87">
        <f>+M93/M90</f>
        <v>-8.175975975975977</v>
      </c>
      <c r="N95" s="86"/>
      <c r="O95" s="87">
        <f>+O93/O90</f>
        <v>-6.714314314314314</v>
      </c>
    </row>
    <row r="96" spans="1:14" ht="15.75" customHeight="1">
      <c r="A96" s="4"/>
      <c r="B96" s="4"/>
      <c r="C96" s="4"/>
      <c r="D96" s="4"/>
      <c r="E96" s="4"/>
      <c r="F96" s="4"/>
      <c r="G96" s="4"/>
      <c r="H96" s="4"/>
      <c r="I96" s="28"/>
      <c r="J96" s="50"/>
      <c r="K96" s="50"/>
      <c r="L96" s="50"/>
      <c r="M96" s="57"/>
      <c r="N96" s="50"/>
    </row>
    <row r="97" spans="1:14" ht="15.75" customHeight="1">
      <c r="A97" s="4"/>
      <c r="B97" s="4"/>
      <c r="C97" s="4"/>
      <c r="D97" s="4"/>
      <c r="E97" s="4"/>
      <c r="F97" s="4"/>
      <c r="G97" s="4"/>
      <c r="H97" s="4"/>
      <c r="I97" s="28"/>
      <c r="J97" s="50"/>
      <c r="K97" s="50"/>
      <c r="L97" s="50"/>
      <c r="M97" s="57"/>
      <c r="N97" s="50"/>
    </row>
    <row r="98" spans="1:14" ht="15.75" customHeight="1">
      <c r="A98" s="4"/>
      <c r="B98" s="4"/>
      <c r="C98" s="4"/>
      <c r="D98" s="4"/>
      <c r="E98" s="4"/>
      <c r="F98" s="4"/>
      <c r="G98" s="4"/>
      <c r="H98" s="4"/>
      <c r="I98" s="28"/>
      <c r="J98" s="50"/>
      <c r="K98" s="50"/>
      <c r="L98" s="50"/>
      <c r="M98" s="57"/>
      <c r="N98" s="50"/>
    </row>
    <row r="99" spans="1:14" ht="15.75" customHeight="1">
      <c r="A99" s="4"/>
      <c r="B99" s="4"/>
      <c r="C99" s="4"/>
      <c r="D99" s="4"/>
      <c r="E99" s="4"/>
      <c r="F99" s="4"/>
      <c r="G99" s="4"/>
      <c r="H99" s="4"/>
      <c r="I99" s="28"/>
      <c r="J99" s="50"/>
      <c r="K99" s="50"/>
      <c r="L99" s="50"/>
      <c r="M99" s="57"/>
      <c r="N99" s="50"/>
    </row>
    <row r="100" spans="1:14" ht="15.75" customHeight="1">
      <c r="A100" s="1"/>
      <c r="B100" s="4"/>
      <c r="C100" s="4"/>
      <c r="D100" s="4"/>
      <c r="E100" s="4"/>
      <c r="F100" s="4"/>
      <c r="G100" s="4"/>
      <c r="H100" s="4"/>
      <c r="I100" s="50"/>
      <c r="J100" s="50"/>
      <c r="K100" s="50"/>
      <c r="L100" s="50"/>
      <c r="M100" s="50"/>
      <c r="N100" s="50"/>
    </row>
    <row r="101" spans="1:14" ht="15.75" customHeight="1">
      <c r="A101" s="1"/>
      <c r="B101" s="4"/>
      <c r="C101" s="4"/>
      <c r="D101" s="4"/>
      <c r="E101" s="4"/>
      <c r="F101" s="4"/>
      <c r="G101" s="4"/>
      <c r="H101" s="4"/>
      <c r="I101" s="50"/>
      <c r="J101" s="50"/>
      <c r="K101" s="50"/>
      <c r="L101" s="50"/>
      <c r="M101" s="50"/>
      <c r="N101" s="50"/>
    </row>
    <row r="102" spans="1:14" ht="15.75" customHeight="1">
      <c r="A102" s="1"/>
      <c r="B102" s="4"/>
      <c r="C102" s="4"/>
      <c r="D102" s="4"/>
      <c r="E102" s="4"/>
      <c r="F102" s="4"/>
      <c r="G102" s="4"/>
      <c r="H102" s="4"/>
      <c r="I102" s="50"/>
      <c r="J102" s="50"/>
      <c r="K102" s="50"/>
      <c r="L102" s="50"/>
      <c r="M102" s="50"/>
      <c r="N102" s="50"/>
    </row>
    <row r="103" spans="1:15" ht="15.75" customHeight="1">
      <c r="A103" s="3" t="s">
        <v>32</v>
      </c>
      <c r="B103" s="4"/>
      <c r="C103" s="4"/>
      <c r="D103" s="4"/>
      <c r="E103" s="4"/>
      <c r="F103" s="4"/>
      <c r="G103" s="4"/>
      <c r="H103" s="4"/>
      <c r="I103" s="50"/>
      <c r="J103" s="50"/>
      <c r="L103" s="50"/>
      <c r="N103" s="50"/>
      <c r="O103" s="50"/>
    </row>
    <row r="104" spans="1:15" ht="15.75" customHeight="1">
      <c r="A104" s="4"/>
      <c r="B104" s="4"/>
      <c r="C104" s="4"/>
      <c r="D104" s="4"/>
      <c r="E104" s="4"/>
      <c r="F104" s="4"/>
      <c r="G104" s="4"/>
      <c r="H104" s="4"/>
      <c r="I104" s="50"/>
      <c r="J104" s="50"/>
      <c r="L104" s="50"/>
      <c r="M104" s="50"/>
      <c r="N104" s="50"/>
      <c r="O104" s="50"/>
    </row>
    <row r="105" spans="1:15" ht="15.75" customHeight="1">
      <c r="A105" s="15" t="s">
        <v>33</v>
      </c>
      <c r="B105" s="4"/>
      <c r="C105" s="4"/>
      <c r="D105" s="4"/>
      <c r="E105" s="4"/>
      <c r="F105" s="4"/>
      <c r="G105" s="4"/>
      <c r="H105" s="4"/>
      <c r="I105" s="50"/>
      <c r="J105" s="50"/>
      <c r="L105" s="50"/>
      <c r="N105" s="50"/>
      <c r="O105" s="51"/>
    </row>
    <row r="106" spans="1:15" ht="15.75" customHeight="1">
      <c r="A106" s="4" t="s">
        <v>0</v>
      </c>
      <c r="B106" s="4"/>
      <c r="C106" s="4"/>
      <c r="D106" s="4"/>
      <c r="E106" s="4"/>
      <c r="F106" s="4"/>
      <c r="G106" s="4"/>
      <c r="H106" s="4"/>
      <c r="I106" s="50"/>
      <c r="J106" s="50"/>
      <c r="L106" s="50"/>
      <c r="M106" s="50"/>
      <c r="N106" s="50"/>
      <c r="O106" s="50"/>
    </row>
    <row r="107" spans="1:15" ht="15.75" customHeight="1">
      <c r="A107" s="20"/>
      <c r="B107"/>
      <c r="C107"/>
      <c r="D107"/>
      <c r="E107"/>
      <c r="F107"/>
      <c r="G107"/>
      <c r="H107"/>
      <c r="I107" s="28"/>
      <c r="J107" s="28"/>
      <c r="K107" s="28"/>
      <c r="L107" s="28"/>
      <c r="M107" s="33"/>
      <c r="N107" s="28"/>
      <c r="O107" s="28"/>
    </row>
    <row r="108" spans="1:15" ht="15.75" customHeight="1">
      <c r="A108" s="20" t="s">
        <v>104</v>
      </c>
      <c r="B108"/>
      <c r="C108"/>
      <c r="D108"/>
      <c r="E108"/>
      <c r="F108"/>
      <c r="G108"/>
      <c r="H108"/>
      <c r="I108" s="28"/>
      <c r="J108" s="28"/>
      <c r="K108" s="28"/>
      <c r="L108" s="28"/>
      <c r="M108" s="33"/>
      <c r="N108" s="28"/>
      <c r="O108" s="28"/>
    </row>
    <row r="109" spans="1:15" ht="15.75" customHeight="1">
      <c r="A109" s="20" t="s">
        <v>138</v>
      </c>
      <c r="B109"/>
      <c r="C109"/>
      <c r="D109"/>
      <c r="E109"/>
      <c r="F109"/>
      <c r="G109"/>
      <c r="H109"/>
      <c r="I109" s="28"/>
      <c r="J109" s="28"/>
      <c r="K109" s="28"/>
      <c r="L109" s="28"/>
      <c r="M109" s="33"/>
      <c r="N109" s="28"/>
      <c r="O109" s="28"/>
    </row>
    <row r="110" spans="1:15" ht="15.75" customHeight="1">
      <c r="A110" s="20"/>
      <c r="B110"/>
      <c r="C110"/>
      <c r="D110"/>
      <c r="E110"/>
      <c r="F110"/>
      <c r="G110"/>
      <c r="H110"/>
      <c r="I110" s="28"/>
      <c r="J110" s="28"/>
      <c r="K110" s="28"/>
      <c r="L110" s="28"/>
      <c r="M110" s="33"/>
      <c r="N110" s="28"/>
      <c r="O110" s="28"/>
    </row>
    <row r="111" spans="1:15" ht="15.75" customHeight="1">
      <c r="A111" s="20"/>
      <c r="B111"/>
      <c r="C111"/>
      <c r="D111"/>
      <c r="E111"/>
      <c r="F111"/>
      <c r="G111"/>
      <c r="H111"/>
      <c r="J111" s="28"/>
      <c r="L111" s="33"/>
      <c r="M111" s="33"/>
      <c r="N111" s="33"/>
      <c r="O111" s="33"/>
    </row>
    <row r="112" spans="1:14" ht="15.75" customHeight="1">
      <c r="A112" s="20"/>
      <c r="B112"/>
      <c r="C112"/>
      <c r="D112"/>
      <c r="E112"/>
      <c r="F112"/>
      <c r="G112"/>
      <c r="H112"/>
      <c r="J112" s="28"/>
      <c r="K112" s="33" t="s">
        <v>20</v>
      </c>
      <c r="L112" s="33"/>
      <c r="M112" s="33" t="s">
        <v>22</v>
      </c>
      <c r="N112" s="33"/>
    </row>
    <row r="113" spans="1:15" ht="15.75" customHeight="1">
      <c r="A113" s="20"/>
      <c r="B113"/>
      <c r="C113"/>
      <c r="D113"/>
      <c r="E113"/>
      <c r="F113"/>
      <c r="G113"/>
      <c r="H113"/>
      <c r="J113" s="28"/>
      <c r="K113" s="33" t="s">
        <v>21</v>
      </c>
      <c r="L113" s="33"/>
      <c r="M113" s="33" t="s">
        <v>41</v>
      </c>
      <c r="N113" s="33"/>
      <c r="O113" s="33" t="s">
        <v>23</v>
      </c>
    </row>
    <row r="114" spans="1:15" ht="15.75" customHeight="1">
      <c r="A114" s="20"/>
      <c r="B114"/>
      <c r="C114"/>
      <c r="D114"/>
      <c r="E114"/>
      <c r="F114"/>
      <c r="G114"/>
      <c r="H114"/>
      <c r="J114" s="28"/>
      <c r="K114" s="51" t="s">
        <v>37</v>
      </c>
      <c r="L114" s="33"/>
      <c r="M114" s="51" t="s">
        <v>37</v>
      </c>
      <c r="N114" s="33"/>
      <c r="O114" s="51" t="s">
        <v>37</v>
      </c>
    </row>
    <row r="115" spans="1:15" ht="15.75" customHeight="1">
      <c r="A115" s="20"/>
      <c r="B115"/>
      <c r="C115"/>
      <c r="D115"/>
      <c r="E115"/>
      <c r="F115"/>
      <c r="G115"/>
      <c r="H115"/>
      <c r="J115" s="28"/>
      <c r="K115" s="28"/>
      <c r="L115" s="28"/>
      <c r="M115" s="33"/>
      <c r="N115" s="28"/>
      <c r="O115" s="28"/>
    </row>
    <row r="116" spans="1:15" ht="15.75" customHeight="1">
      <c r="A116" s="4" t="s">
        <v>123</v>
      </c>
      <c r="B116" s="4"/>
      <c r="C116"/>
      <c r="D116"/>
      <c r="E116"/>
      <c r="F116"/>
      <c r="G116"/>
      <c r="H116"/>
      <c r="J116" s="28"/>
      <c r="K116" s="28">
        <v>19980</v>
      </c>
      <c r="L116" s="28"/>
      <c r="M116" s="70">
        <v>-154132</v>
      </c>
      <c r="N116" s="28"/>
      <c r="O116" s="28">
        <f>SUM(J116:M116)</f>
        <v>-134152</v>
      </c>
    </row>
    <row r="117" spans="1:15" ht="15.75" customHeight="1" hidden="1">
      <c r="A117" s="4" t="s">
        <v>39</v>
      </c>
      <c r="B117" s="4"/>
      <c r="C117"/>
      <c r="D117"/>
      <c r="E117"/>
      <c r="F117"/>
      <c r="G117"/>
      <c r="H117"/>
      <c r="J117" s="28"/>
      <c r="K117" s="71" t="s">
        <v>17</v>
      </c>
      <c r="L117" s="72"/>
      <c r="M117" s="71" t="s">
        <v>17</v>
      </c>
      <c r="N117" s="72"/>
      <c r="O117" s="71" t="s">
        <v>17</v>
      </c>
    </row>
    <row r="118" spans="1:15" ht="15.75" customHeight="1">
      <c r="A118" s="4" t="s">
        <v>40</v>
      </c>
      <c r="B118" s="4"/>
      <c r="C118"/>
      <c r="D118"/>
      <c r="E118"/>
      <c r="F118"/>
      <c r="G118"/>
      <c r="H118"/>
      <c r="J118" s="28"/>
      <c r="K118" s="73" t="s">
        <v>17</v>
      </c>
      <c r="L118" s="72"/>
      <c r="M118" s="74">
        <f>M33</f>
        <v>-29204</v>
      </c>
      <c r="N118" s="72"/>
      <c r="O118" s="72">
        <f>SUM(J118:N118)</f>
        <v>-29204</v>
      </c>
    </row>
    <row r="119" spans="1:15" ht="15.75" customHeight="1" thickBot="1">
      <c r="A119" s="20" t="s">
        <v>143</v>
      </c>
      <c r="B119" s="4"/>
      <c r="C119"/>
      <c r="D119"/>
      <c r="E119"/>
      <c r="F119"/>
      <c r="G119"/>
      <c r="H119"/>
      <c r="J119" s="43"/>
      <c r="K119" s="75">
        <f>SUM(K116:K117)</f>
        <v>19980</v>
      </c>
      <c r="L119" s="43"/>
      <c r="M119" s="76">
        <f>SUM(M116:M118)</f>
        <v>-183336</v>
      </c>
      <c r="N119" s="43"/>
      <c r="O119" s="43">
        <f>SUM(O116:O118)</f>
        <v>-163356</v>
      </c>
    </row>
    <row r="120" spans="1:14" ht="15.75" customHeight="1" thickTop="1">
      <c r="A120" s="1"/>
      <c r="B120" s="4"/>
      <c r="C120" s="4"/>
      <c r="D120" s="4"/>
      <c r="E120" s="4"/>
      <c r="F120" s="4"/>
      <c r="G120" s="4"/>
      <c r="H120" s="4"/>
      <c r="J120" s="50"/>
      <c r="K120" s="50"/>
      <c r="L120" s="50"/>
      <c r="M120" s="50"/>
      <c r="N120" s="50"/>
    </row>
    <row r="121" spans="1:14" ht="15.75" customHeight="1">
      <c r="A121" s="1"/>
      <c r="B121" s="4"/>
      <c r="C121" s="4"/>
      <c r="D121" s="4"/>
      <c r="E121" s="4"/>
      <c r="F121" s="4"/>
      <c r="G121" s="4"/>
      <c r="H121" s="4"/>
      <c r="J121" s="50"/>
      <c r="K121" s="50"/>
      <c r="L121" s="50"/>
      <c r="M121" s="50"/>
      <c r="N121" s="50"/>
    </row>
    <row r="122" spans="1:14" ht="15.75" customHeight="1">
      <c r="A122" s="1"/>
      <c r="B122" s="4"/>
      <c r="C122" s="4"/>
      <c r="D122" s="4"/>
      <c r="E122" s="4"/>
      <c r="F122" s="4"/>
      <c r="G122" s="4"/>
      <c r="H122" s="4"/>
      <c r="J122" s="50"/>
      <c r="K122" s="50"/>
      <c r="L122" s="50"/>
      <c r="M122" s="50"/>
      <c r="N122" s="50"/>
    </row>
    <row r="123" spans="1:15" ht="15.75" customHeight="1">
      <c r="A123" s="4" t="s">
        <v>85</v>
      </c>
      <c r="B123" s="4"/>
      <c r="C123"/>
      <c r="D123"/>
      <c r="E123"/>
      <c r="F123"/>
      <c r="G123"/>
      <c r="H123"/>
      <c r="J123" s="28"/>
      <c r="K123" s="28">
        <v>19980</v>
      </c>
      <c r="L123" s="28"/>
      <c r="M123" s="70">
        <v>-143125</v>
      </c>
      <c r="N123" s="28"/>
      <c r="O123" s="28">
        <f>SUM(J123:M123)</f>
        <v>-123145</v>
      </c>
    </row>
    <row r="124" spans="1:15" ht="15.75" customHeight="1" hidden="1">
      <c r="A124" s="4" t="s">
        <v>39</v>
      </c>
      <c r="B124" s="4"/>
      <c r="C124"/>
      <c r="D124"/>
      <c r="E124"/>
      <c r="F124"/>
      <c r="G124"/>
      <c r="H124"/>
      <c r="J124" s="28"/>
      <c r="K124" s="71" t="s">
        <v>17</v>
      </c>
      <c r="L124" s="72"/>
      <c r="M124" s="71" t="s">
        <v>17</v>
      </c>
      <c r="N124" s="72"/>
      <c r="O124" s="28">
        <f>SUM(J124:M124)</f>
        <v>0</v>
      </c>
    </row>
    <row r="125" spans="1:15" ht="15.75" customHeight="1">
      <c r="A125" s="4" t="s">
        <v>40</v>
      </c>
      <c r="B125" s="4"/>
      <c r="C125"/>
      <c r="D125"/>
      <c r="E125"/>
      <c r="F125"/>
      <c r="G125"/>
      <c r="H125"/>
      <c r="J125" s="28"/>
      <c r="K125" s="73" t="s">
        <v>17</v>
      </c>
      <c r="L125" s="72"/>
      <c r="M125" s="74">
        <f>+O33</f>
        <v>-11007</v>
      </c>
      <c r="N125" s="72"/>
      <c r="O125" s="72">
        <f>SUM(J125:N125)</f>
        <v>-11007</v>
      </c>
    </row>
    <row r="126" spans="1:15" ht="15.75" customHeight="1" thickBot="1">
      <c r="A126" s="20" t="s">
        <v>142</v>
      </c>
      <c r="B126" s="4"/>
      <c r="C126"/>
      <c r="D126"/>
      <c r="E126"/>
      <c r="F126"/>
      <c r="G126"/>
      <c r="H126"/>
      <c r="J126" s="43"/>
      <c r="K126" s="75">
        <f>SUM(K123:K124)</f>
        <v>19980</v>
      </c>
      <c r="L126" s="43"/>
      <c r="M126" s="76">
        <f>SUM(M123:M125)</f>
        <v>-154132</v>
      </c>
      <c r="N126" s="43"/>
      <c r="O126" s="43">
        <f>SUM(O123:O125)</f>
        <v>-134152</v>
      </c>
    </row>
    <row r="127" spans="1:14" ht="15.75" customHeight="1" thickTop="1">
      <c r="A127" s="1"/>
      <c r="B127" s="4"/>
      <c r="C127" s="4"/>
      <c r="D127" s="4"/>
      <c r="E127" s="4"/>
      <c r="F127" s="4"/>
      <c r="G127" s="4"/>
      <c r="H127" s="4"/>
      <c r="J127" s="50"/>
      <c r="K127" s="50"/>
      <c r="L127" s="50"/>
      <c r="M127" s="50"/>
      <c r="N127" s="50"/>
    </row>
    <row r="128" spans="1:14" ht="15.75" customHeight="1">
      <c r="A128" s="1"/>
      <c r="B128" s="4"/>
      <c r="C128" s="4"/>
      <c r="D128" s="4"/>
      <c r="E128" s="4"/>
      <c r="F128" s="4"/>
      <c r="G128" s="4"/>
      <c r="H128" s="4"/>
      <c r="I128" s="50"/>
      <c r="J128" s="50"/>
      <c r="K128" s="50"/>
      <c r="L128" s="50"/>
      <c r="M128" s="50"/>
      <c r="N128" s="50"/>
    </row>
    <row r="129" spans="1:14" ht="15.75" customHeight="1">
      <c r="A129" s="1"/>
      <c r="B129" s="4"/>
      <c r="C129" s="4"/>
      <c r="D129" s="4"/>
      <c r="E129" s="4"/>
      <c r="F129" s="4"/>
      <c r="G129" s="4"/>
      <c r="H129" s="4"/>
      <c r="I129" s="50"/>
      <c r="J129" s="50"/>
      <c r="K129" s="50"/>
      <c r="L129" s="50"/>
      <c r="M129" s="50"/>
      <c r="N129" s="50"/>
    </row>
    <row r="130" spans="1:14" ht="15.75" customHeight="1">
      <c r="A130" s="1"/>
      <c r="B130" s="4"/>
      <c r="C130" s="4"/>
      <c r="D130" s="4"/>
      <c r="E130" s="4"/>
      <c r="F130" s="4"/>
      <c r="G130" s="4"/>
      <c r="H130" s="4"/>
      <c r="I130" s="50"/>
      <c r="J130" s="50"/>
      <c r="K130" s="50"/>
      <c r="L130" s="50"/>
      <c r="M130" s="50"/>
      <c r="N130" s="50"/>
    </row>
    <row r="131" spans="1:14" ht="15.75" customHeight="1">
      <c r="A131" s="1"/>
      <c r="B131" s="4"/>
      <c r="C131" s="4"/>
      <c r="D131" s="4"/>
      <c r="E131" s="4"/>
      <c r="F131" s="4"/>
      <c r="G131" s="4"/>
      <c r="H131" s="4"/>
      <c r="I131" s="50"/>
      <c r="J131" s="50"/>
      <c r="K131" s="50"/>
      <c r="L131" s="50"/>
      <c r="M131" s="50"/>
      <c r="N131" s="50"/>
    </row>
    <row r="132" spans="1:14" ht="15.75" customHeight="1">
      <c r="A132" s="1"/>
      <c r="B132" s="4"/>
      <c r="C132" s="4"/>
      <c r="D132" s="4"/>
      <c r="E132" s="4"/>
      <c r="F132" s="4"/>
      <c r="G132" s="4"/>
      <c r="H132" s="4"/>
      <c r="I132" s="50"/>
      <c r="J132" s="50"/>
      <c r="K132" s="50"/>
      <c r="L132" s="50"/>
      <c r="M132" s="50"/>
      <c r="N132" s="50"/>
    </row>
    <row r="133" spans="1:15" ht="15.75" customHeight="1">
      <c r="A133" s="3" t="s">
        <v>32</v>
      </c>
      <c r="B133" s="4"/>
      <c r="C133" s="4"/>
      <c r="D133" s="4"/>
      <c r="E133" s="4"/>
      <c r="F133" s="4"/>
      <c r="G133" s="4"/>
      <c r="H133" s="4"/>
      <c r="I133" s="50"/>
      <c r="J133" s="50"/>
      <c r="L133" s="50"/>
      <c r="N133" s="50"/>
      <c r="O133" s="50"/>
    </row>
    <row r="134" spans="1:15" ht="15.75" customHeight="1">
      <c r="A134" s="4"/>
      <c r="B134" s="4"/>
      <c r="C134" s="4"/>
      <c r="D134" s="4"/>
      <c r="E134" s="4"/>
      <c r="F134" s="4"/>
      <c r="G134" s="4"/>
      <c r="H134" s="4"/>
      <c r="I134" s="50"/>
      <c r="J134" s="50"/>
      <c r="L134" s="50"/>
      <c r="M134" s="50"/>
      <c r="N134" s="50"/>
      <c r="O134" s="50"/>
    </row>
    <row r="135" spans="1:15" ht="15.75" customHeight="1">
      <c r="A135" s="15" t="s">
        <v>33</v>
      </c>
      <c r="B135" s="4"/>
      <c r="C135" s="4"/>
      <c r="D135" s="4"/>
      <c r="E135" s="4"/>
      <c r="F135" s="4"/>
      <c r="G135" s="4"/>
      <c r="H135" s="4"/>
      <c r="I135" s="50"/>
      <c r="J135" s="50"/>
      <c r="L135" s="50"/>
      <c r="N135" s="50"/>
      <c r="O135" s="51"/>
    </row>
    <row r="136" spans="1:15" ht="15.75" customHeight="1">
      <c r="A136" s="4" t="s">
        <v>0</v>
      </c>
      <c r="B136" s="4"/>
      <c r="C136" s="4"/>
      <c r="D136" s="4"/>
      <c r="E136" s="4"/>
      <c r="F136" s="4"/>
      <c r="G136" s="4"/>
      <c r="H136" s="4"/>
      <c r="I136" s="50"/>
      <c r="J136" s="50"/>
      <c r="L136" s="50"/>
      <c r="M136" s="50"/>
      <c r="N136" s="50"/>
      <c r="O136" s="50"/>
    </row>
    <row r="137" spans="1:15" ht="15.75" customHeight="1">
      <c r="A137" s="4"/>
      <c r="B137" s="4"/>
      <c r="C137" s="4"/>
      <c r="D137" s="4"/>
      <c r="E137" s="4"/>
      <c r="F137" s="4"/>
      <c r="G137" s="4"/>
      <c r="H137" s="4"/>
      <c r="I137" s="50"/>
      <c r="J137" s="50"/>
      <c r="L137" s="50"/>
      <c r="M137" s="50"/>
      <c r="N137" s="50"/>
      <c r="O137" s="50"/>
    </row>
    <row r="138" spans="1:15" ht="15.75" customHeight="1">
      <c r="A138" s="2" t="s">
        <v>105</v>
      </c>
      <c r="B138" s="4"/>
      <c r="C138" s="4"/>
      <c r="D138" s="4"/>
      <c r="E138" s="4"/>
      <c r="F138" s="4"/>
      <c r="G138" s="4"/>
      <c r="H138" s="4"/>
      <c r="I138" s="50"/>
      <c r="J138" s="50"/>
      <c r="L138" s="50"/>
      <c r="M138" s="50"/>
      <c r="N138" s="50"/>
      <c r="O138" s="50"/>
    </row>
    <row r="139" spans="1:15" ht="15.75" customHeight="1">
      <c r="A139" s="20" t="s">
        <v>138</v>
      </c>
      <c r="B139" s="4"/>
      <c r="C139" s="4"/>
      <c r="D139" s="4"/>
      <c r="E139" s="4"/>
      <c r="F139" s="4"/>
      <c r="G139" s="4"/>
      <c r="H139" s="4"/>
      <c r="I139" s="50"/>
      <c r="J139" s="50"/>
      <c r="L139" s="50"/>
      <c r="M139" s="50"/>
      <c r="N139" s="50"/>
      <c r="O139" s="50"/>
    </row>
    <row r="140" spans="1:15" ht="15.75" customHeight="1">
      <c r="A140" s="2"/>
      <c r="B140" s="4"/>
      <c r="C140" s="4"/>
      <c r="D140" s="4"/>
      <c r="E140" s="4"/>
      <c r="F140" s="4"/>
      <c r="G140" s="4"/>
      <c r="H140" s="4"/>
      <c r="I140" s="50"/>
      <c r="J140" s="50"/>
      <c r="L140" s="50"/>
      <c r="M140" s="50"/>
      <c r="N140" s="50"/>
      <c r="O140" s="50"/>
    </row>
    <row r="141" spans="1:17" ht="15.75" customHeight="1">
      <c r="A141" s="2"/>
      <c r="B141" s="4"/>
      <c r="C141" s="4"/>
      <c r="D141" s="4"/>
      <c r="E141" s="4"/>
      <c r="F141" s="4"/>
      <c r="G141" s="4"/>
      <c r="H141" s="4"/>
      <c r="I141" s="50"/>
      <c r="J141" s="50"/>
      <c r="L141" s="50"/>
      <c r="M141" s="77" t="str">
        <f>M9</f>
        <v>12 months</v>
      </c>
      <c r="N141" s="50"/>
      <c r="O141" s="77" t="str">
        <f>+M141</f>
        <v>12 months</v>
      </c>
      <c r="Q141" s="19" t="s">
        <v>54</v>
      </c>
    </row>
    <row r="142" spans="1:17" ht="15.75" customHeight="1">
      <c r="A142" s="2"/>
      <c r="B142" s="4"/>
      <c r="C142" s="4"/>
      <c r="D142" s="4"/>
      <c r="E142" s="4"/>
      <c r="F142" s="4"/>
      <c r="G142" s="4"/>
      <c r="H142" s="4"/>
      <c r="I142" s="50"/>
      <c r="J142" s="50"/>
      <c r="L142" s="50"/>
      <c r="M142" s="77" t="s">
        <v>29</v>
      </c>
      <c r="N142" s="50"/>
      <c r="O142" s="77" t="s">
        <v>29</v>
      </c>
      <c r="Q142" s="19" t="s">
        <v>29</v>
      </c>
    </row>
    <row r="143" spans="1:17" ht="15.75" customHeight="1">
      <c r="A143" s="1"/>
      <c r="B143" s="4"/>
      <c r="C143" s="4"/>
      <c r="D143" s="4"/>
      <c r="E143" s="4"/>
      <c r="F143" s="4"/>
      <c r="G143" s="4"/>
      <c r="H143" s="4"/>
      <c r="I143" s="50"/>
      <c r="J143" s="50"/>
      <c r="K143" s="50"/>
      <c r="L143" s="50"/>
      <c r="M143" s="77" t="str">
        <f>+M60</f>
        <v>31.01.2005</v>
      </c>
      <c r="N143" s="50"/>
      <c r="O143" s="77" t="str">
        <f>+K12</f>
        <v>31.01.2004</v>
      </c>
      <c r="Q143" s="19" t="s">
        <v>30</v>
      </c>
    </row>
    <row r="144" spans="1:17" ht="15.75" customHeight="1">
      <c r="A144" s="1"/>
      <c r="B144" s="4"/>
      <c r="C144" s="4"/>
      <c r="D144" s="4"/>
      <c r="E144" s="4"/>
      <c r="F144" s="4"/>
      <c r="G144" s="4"/>
      <c r="H144" s="4"/>
      <c r="I144" s="50"/>
      <c r="J144" s="50"/>
      <c r="K144" s="50"/>
      <c r="L144" s="50"/>
      <c r="M144" s="77"/>
      <c r="N144" s="50"/>
      <c r="O144" s="77"/>
      <c r="Q144" s="19"/>
    </row>
    <row r="145" spans="1:17" ht="15.75" customHeight="1">
      <c r="A145" s="4"/>
      <c r="B145" s="4"/>
      <c r="C145" s="4"/>
      <c r="D145" s="4"/>
      <c r="E145" s="4"/>
      <c r="F145" s="4"/>
      <c r="G145" s="4"/>
      <c r="H145" s="4"/>
      <c r="I145" s="50"/>
      <c r="J145" s="50"/>
      <c r="K145" s="57"/>
      <c r="L145" s="50"/>
      <c r="M145" s="78" t="s">
        <v>37</v>
      </c>
      <c r="N145" s="50"/>
      <c r="O145" s="78" t="s">
        <v>37</v>
      </c>
      <c r="Q145" s="7" t="s">
        <v>37</v>
      </c>
    </row>
    <row r="146" spans="1:17" ht="15.75" customHeight="1">
      <c r="A146" s="5" t="s">
        <v>11</v>
      </c>
      <c r="B146" s="4"/>
      <c r="C146" s="4"/>
      <c r="D146" s="4"/>
      <c r="E146" s="4"/>
      <c r="F146" s="4"/>
      <c r="G146" s="4"/>
      <c r="H146" s="4"/>
      <c r="I146" s="50"/>
      <c r="J146" s="50"/>
      <c r="K146" s="50"/>
      <c r="L146" s="50"/>
      <c r="M146" s="50">
        <f>M209</f>
        <v>-564</v>
      </c>
      <c r="N146" s="50"/>
      <c r="O146" s="50">
        <v>-925</v>
      </c>
      <c r="Q146" s="4"/>
    </row>
    <row r="147" spans="1:14" ht="15.75" customHeight="1">
      <c r="A147" s="6"/>
      <c r="B147" s="4"/>
      <c r="C147" s="4"/>
      <c r="D147" s="4"/>
      <c r="E147" s="4"/>
      <c r="F147" s="4"/>
      <c r="G147" s="4"/>
      <c r="H147" s="4"/>
      <c r="I147" s="50"/>
      <c r="J147" s="50"/>
      <c r="K147" s="50"/>
      <c r="L147" s="50"/>
      <c r="N147" s="50"/>
    </row>
    <row r="148" spans="1:17" ht="15.75" customHeight="1">
      <c r="A148" s="1" t="s">
        <v>12</v>
      </c>
      <c r="B148" s="4"/>
      <c r="C148" s="4"/>
      <c r="D148" s="4"/>
      <c r="E148" s="4"/>
      <c r="F148" s="4"/>
      <c r="G148" s="4"/>
      <c r="H148" s="4"/>
      <c r="I148" s="50"/>
      <c r="J148" s="50"/>
      <c r="K148" s="50"/>
      <c r="L148" s="50"/>
      <c r="M148" s="47">
        <f>M216</f>
        <v>562</v>
      </c>
      <c r="N148" s="50"/>
      <c r="O148" s="47">
        <v>916</v>
      </c>
      <c r="Q148" s="9">
        <f>Q216</f>
        <v>-1201</v>
      </c>
    </row>
    <row r="149" spans="1:14" ht="15.75" customHeight="1">
      <c r="A149" s="1"/>
      <c r="B149" s="4"/>
      <c r="C149" s="4"/>
      <c r="D149" s="4"/>
      <c r="E149" s="4"/>
      <c r="F149" s="4"/>
      <c r="G149" s="4"/>
      <c r="H149" s="4"/>
      <c r="I149" s="50"/>
      <c r="J149" s="50"/>
      <c r="K149" s="50"/>
      <c r="L149" s="50"/>
      <c r="N149" s="50"/>
    </row>
    <row r="150" spans="1:17" ht="15.75" customHeight="1">
      <c r="A150" s="1" t="s">
        <v>13</v>
      </c>
      <c r="B150" s="4"/>
      <c r="C150" s="4"/>
      <c r="D150" s="4"/>
      <c r="E150" s="4"/>
      <c r="F150" s="4"/>
      <c r="G150" s="4"/>
      <c r="H150" s="4"/>
      <c r="I150" s="50"/>
      <c r="J150" s="50"/>
      <c r="K150" s="50"/>
      <c r="L150" s="50"/>
      <c r="M150" s="53">
        <f>+M220</f>
        <v>0</v>
      </c>
      <c r="N150" s="50"/>
      <c r="O150" s="53">
        <v>0</v>
      </c>
      <c r="Q150" s="13">
        <f>+Q221</f>
        <v>-1426</v>
      </c>
    </row>
    <row r="151" spans="1:14" ht="15.75" customHeight="1">
      <c r="A151" s="1"/>
      <c r="B151" s="4"/>
      <c r="C151" s="4"/>
      <c r="D151" s="4"/>
      <c r="E151" s="4"/>
      <c r="F151" s="4"/>
      <c r="G151" s="4"/>
      <c r="H151" s="4"/>
      <c r="I151" s="50"/>
      <c r="J151" s="50"/>
      <c r="K151" s="50"/>
      <c r="L151" s="50"/>
      <c r="N151" s="50"/>
    </row>
    <row r="152" spans="1:17" ht="15.75" customHeight="1">
      <c r="A152" s="1" t="s">
        <v>94</v>
      </c>
      <c r="B152" s="1"/>
      <c r="C152" s="1"/>
      <c r="D152" s="1"/>
      <c r="E152" s="1"/>
      <c r="F152" s="1"/>
      <c r="G152" s="1"/>
      <c r="H152" s="1"/>
      <c r="I152" s="50"/>
      <c r="J152" s="50"/>
      <c r="K152" s="50"/>
      <c r="L152" s="50"/>
      <c r="M152" s="50">
        <v>-2</v>
      </c>
      <c r="N152" s="50"/>
      <c r="O152" s="50">
        <f>SUM(O146:O150)</f>
        <v>-9</v>
      </c>
      <c r="Q152" s="4" t="e">
        <f>+#REF!+Q148+Q150</f>
        <v>#REF!</v>
      </c>
    </row>
    <row r="153" spans="1:17" ht="15.75" customHeight="1">
      <c r="A153" s="2" t="s">
        <v>14</v>
      </c>
      <c r="B153" s="4"/>
      <c r="C153" s="4"/>
      <c r="D153" s="4"/>
      <c r="E153" s="4"/>
      <c r="F153" s="4"/>
      <c r="G153" s="4"/>
      <c r="H153" s="4"/>
      <c r="I153" s="50"/>
      <c r="J153" s="50"/>
      <c r="K153" s="50"/>
      <c r="L153" s="50"/>
      <c r="M153" s="47">
        <v>12</v>
      </c>
      <c r="N153" s="50"/>
      <c r="O153" s="47">
        <f>618-597</f>
        <v>21</v>
      </c>
      <c r="Q153" s="9">
        <v>-17515</v>
      </c>
    </row>
    <row r="154" spans="1:17" ht="15.75" customHeight="1" thickBot="1">
      <c r="A154" s="2" t="s">
        <v>15</v>
      </c>
      <c r="B154" s="4"/>
      <c r="C154" s="4"/>
      <c r="D154" s="4"/>
      <c r="E154" s="4"/>
      <c r="F154" s="4"/>
      <c r="G154" s="4"/>
      <c r="H154" s="4"/>
      <c r="I154" s="50"/>
      <c r="J154" s="50"/>
      <c r="K154" s="79"/>
      <c r="L154" s="57"/>
      <c r="M154" s="55">
        <f>SUM(M152:M153)</f>
        <v>10</v>
      </c>
      <c r="N154" s="50"/>
      <c r="O154" s="55">
        <v>12</v>
      </c>
      <c r="Q154" s="10" t="e">
        <f>SUM(Q152:Q153)</f>
        <v>#REF!</v>
      </c>
    </row>
    <row r="155" spans="1:14" ht="15.75" customHeight="1" thickTop="1">
      <c r="A155" s="1"/>
      <c r="B155" s="4"/>
      <c r="C155" s="4"/>
      <c r="D155" s="4"/>
      <c r="E155" s="4"/>
      <c r="F155" s="4"/>
      <c r="G155" s="4"/>
      <c r="H155" s="4"/>
      <c r="I155" s="50"/>
      <c r="J155" s="50"/>
      <c r="K155" s="50"/>
      <c r="L155" s="50"/>
      <c r="N155" s="50"/>
    </row>
    <row r="156" spans="1:14" ht="15.75" customHeight="1">
      <c r="A156" s="1"/>
      <c r="B156" s="4"/>
      <c r="C156" s="4"/>
      <c r="D156" s="4"/>
      <c r="E156" s="4"/>
      <c r="F156" s="4"/>
      <c r="G156" s="4"/>
      <c r="H156" s="4"/>
      <c r="I156" s="50"/>
      <c r="J156" s="50"/>
      <c r="K156" s="50"/>
      <c r="L156" s="50"/>
      <c r="N156" s="50"/>
    </row>
    <row r="157" spans="1:17" ht="15.75" customHeight="1">
      <c r="A157" s="1" t="s">
        <v>16</v>
      </c>
      <c r="B157" s="4"/>
      <c r="C157" s="4"/>
      <c r="D157" s="4"/>
      <c r="E157" s="4"/>
      <c r="F157" s="4"/>
      <c r="G157" s="4"/>
      <c r="H157" s="4"/>
      <c r="I157" s="50"/>
      <c r="J157" s="50"/>
      <c r="K157" s="50"/>
      <c r="L157" s="50"/>
      <c r="M157" s="57" t="str">
        <f>+M143</f>
        <v>31.01.2005</v>
      </c>
      <c r="N157" s="50"/>
      <c r="O157" s="77" t="str">
        <f>+O143</f>
        <v>31.01.2004</v>
      </c>
      <c r="Q157" s="8" t="s">
        <v>30</v>
      </c>
    </row>
    <row r="158" spans="1:17" ht="15.75" customHeight="1">
      <c r="A158" s="1" t="s">
        <v>3</v>
      </c>
      <c r="C158" s="4"/>
      <c r="D158" s="4"/>
      <c r="E158" s="4"/>
      <c r="F158" s="4"/>
      <c r="G158" s="4"/>
      <c r="H158" s="4"/>
      <c r="I158" s="50"/>
      <c r="J158" s="50"/>
      <c r="K158" s="50"/>
      <c r="L158" s="50"/>
      <c r="M158" s="82">
        <f>M71</f>
        <v>10</v>
      </c>
      <c r="N158" s="50"/>
      <c r="O158" s="82">
        <v>609</v>
      </c>
      <c r="Q158" s="11">
        <f>O71</f>
        <v>609</v>
      </c>
    </row>
    <row r="159" spans="1:17" ht="15.75" customHeight="1">
      <c r="A159" s="1" t="s">
        <v>150</v>
      </c>
      <c r="C159" s="4"/>
      <c r="D159" s="4"/>
      <c r="E159" s="4"/>
      <c r="F159" s="4"/>
      <c r="G159" s="4"/>
      <c r="H159" s="4"/>
      <c r="I159" s="50"/>
      <c r="J159" s="50"/>
      <c r="K159" s="50"/>
      <c r="L159" s="50"/>
      <c r="M159" s="83">
        <v>0</v>
      </c>
      <c r="N159" s="50"/>
      <c r="O159" s="83">
        <v>-597</v>
      </c>
      <c r="Q159" s="12">
        <v>-19020</v>
      </c>
    </row>
    <row r="160" spans="1:17" ht="15.75" customHeight="1" thickBot="1">
      <c r="A160" s="2" t="s">
        <v>151</v>
      </c>
      <c r="C160" s="4"/>
      <c r="D160" s="4"/>
      <c r="E160" s="4"/>
      <c r="F160" s="4"/>
      <c r="G160" s="4"/>
      <c r="H160" s="4"/>
      <c r="I160" s="50"/>
      <c r="J160" s="50"/>
      <c r="K160" s="50"/>
      <c r="L160" s="50"/>
      <c r="M160" s="84">
        <f>SUM(M158:M159)</f>
        <v>10</v>
      </c>
      <c r="N160" s="50"/>
      <c r="O160" s="84">
        <f>SUM(O158:O159)</f>
        <v>12</v>
      </c>
      <c r="Q160" s="21">
        <f>SUM(Q158:Q159)</f>
        <v>-18411</v>
      </c>
    </row>
    <row r="161" spans="1:15" ht="15.75" customHeight="1" thickTop="1">
      <c r="A161" s="1"/>
      <c r="B161" s="4"/>
      <c r="C161" s="4"/>
      <c r="D161" s="4"/>
      <c r="E161" s="4"/>
      <c r="F161" s="4"/>
      <c r="G161" s="4"/>
      <c r="H161" s="4"/>
      <c r="I161" s="50"/>
      <c r="J161" s="50"/>
      <c r="K161" s="50"/>
      <c r="L161" s="50"/>
      <c r="M161" s="47">
        <f>+M160-M154</f>
        <v>0</v>
      </c>
      <c r="N161" s="50"/>
      <c r="O161" s="47">
        <f>+O160-O154</f>
        <v>0</v>
      </c>
    </row>
    <row r="162" spans="1:14" ht="15.75" customHeight="1">
      <c r="A162" s="1"/>
      <c r="B162" s="4"/>
      <c r="C162" s="4"/>
      <c r="D162" s="4"/>
      <c r="E162" s="4"/>
      <c r="F162" s="4"/>
      <c r="G162" s="4"/>
      <c r="H162" s="4"/>
      <c r="I162" s="50"/>
      <c r="J162" s="50"/>
      <c r="K162" s="50"/>
      <c r="L162" s="50"/>
      <c r="M162" s="50"/>
      <c r="N162" s="50"/>
    </row>
    <row r="163" spans="1:14" ht="15.75" customHeight="1">
      <c r="A163" s="1"/>
      <c r="B163" s="4"/>
      <c r="C163" s="4"/>
      <c r="D163" s="4"/>
      <c r="E163" s="4"/>
      <c r="F163" s="4"/>
      <c r="G163" s="4"/>
      <c r="H163" s="4"/>
      <c r="I163" s="50"/>
      <c r="J163" s="50"/>
      <c r="K163" s="50"/>
      <c r="L163" s="50"/>
      <c r="M163" s="50"/>
      <c r="N163" s="50"/>
    </row>
    <row r="164" spans="1:14" ht="15.75" customHeight="1">
      <c r="A164" s="1"/>
      <c r="B164" s="4"/>
      <c r="C164" s="4"/>
      <c r="D164" s="4"/>
      <c r="E164" s="4"/>
      <c r="F164" s="4"/>
      <c r="G164" s="4"/>
      <c r="H164" s="4"/>
      <c r="I164" s="50"/>
      <c r="J164" s="50"/>
      <c r="K164" s="50"/>
      <c r="L164" s="50"/>
      <c r="M164" s="50"/>
      <c r="N164" s="50"/>
    </row>
    <row r="165" spans="1:14" ht="15.75" customHeight="1">
      <c r="A165" s="1"/>
      <c r="B165" s="4"/>
      <c r="C165" s="4"/>
      <c r="D165" s="4"/>
      <c r="E165" s="4"/>
      <c r="F165" s="4"/>
      <c r="G165" s="4"/>
      <c r="H165" s="4"/>
      <c r="I165" s="50"/>
      <c r="J165" s="50"/>
      <c r="K165" s="50"/>
      <c r="L165" s="50"/>
      <c r="M165" s="50"/>
      <c r="N165" s="50"/>
    </row>
    <row r="166" spans="1:14" ht="15.75" customHeight="1">
      <c r="A166" s="1"/>
      <c r="B166" s="4"/>
      <c r="C166" s="4"/>
      <c r="D166" s="4"/>
      <c r="E166" s="4"/>
      <c r="F166" s="4"/>
      <c r="G166" s="4"/>
      <c r="H166" s="4"/>
      <c r="I166" s="50"/>
      <c r="J166" s="50"/>
      <c r="K166" s="50"/>
      <c r="L166" s="50"/>
      <c r="M166" s="50"/>
      <c r="N166" s="50"/>
    </row>
    <row r="167" spans="1:14" ht="15.75" customHeight="1">
      <c r="A167" s="1"/>
      <c r="B167" s="4"/>
      <c r="C167" s="4"/>
      <c r="D167" s="4"/>
      <c r="E167" s="4"/>
      <c r="F167" s="4"/>
      <c r="G167" s="4"/>
      <c r="H167" s="4"/>
      <c r="I167" s="50"/>
      <c r="J167" s="50"/>
      <c r="K167" s="50"/>
      <c r="L167" s="50"/>
      <c r="M167" s="50"/>
      <c r="N167" s="50"/>
    </row>
    <row r="168" spans="1:14" ht="15.75" customHeight="1">
      <c r="A168" s="1"/>
      <c r="B168" s="4"/>
      <c r="C168" s="4"/>
      <c r="D168" s="4"/>
      <c r="E168" s="4"/>
      <c r="F168" s="4"/>
      <c r="G168" s="4"/>
      <c r="H168" s="4"/>
      <c r="I168" s="50"/>
      <c r="J168" s="50"/>
      <c r="K168" s="50"/>
      <c r="L168" s="50"/>
      <c r="M168" s="50"/>
      <c r="N168" s="50"/>
    </row>
    <row r="169" spans="1:14" ht="15.75" customHeight="1">
      <c r="A169" s="1"/>
      <c r="B169" s="4"/>
      <c r="C169" s="4"/>
      <c r="D169" s="4"/>
      <c r="E169" s="4"/>
      <c r="F169" s="4"/>
      <c r="G169" s="4"/>
      <c r="H169" s="4"/>
      <c r="I169" s="50"/>
      <c r="J169" s="50"/>
      <c r="K169" s="50"/>
      <c r="L169" s="50"/>
      <c r="M169" s="50"/>
      <c r="N169" s="50"/>
    </row>
    <row r="170" spans="1:14" ht="15.75" customHeight="1">
      <c r="A170" s="1"/>
      <c r="B170" s="4"/>
      <c r="C170" s="4"/>
      <c r="D170" s="4"/>
      <c r="E170" s="4"/>
      <c r="F170" s="4"/>
      <c r="G170" s="4"/>
      <c r="H170" s="4"/>
      <c r="I170" s="50"/>
      <c r="J170" s="50"/>
      <c r="K170" s="50"/>
      <c r="L170" s="50"/>
      <c r="M170" s="50"/>
      <c r="N170" s="50"/>
    </row>
    <row r="171" spans="1:14" ht="15.75" customHeight="1">
      <c r="A171" s="1"/>
      <c r="B171" s="4"/>
      <c r="C171" s="4"/>
      <c r="D171" s="4"/>
      <c r="E171" s="4"/>
      <c r="F171" s="4"/>
      <c r="G171" s="4"/>
      <c r="H171" s="4"/>
      <c r="I171" s="50"/>
      <c r="J171" s="50"/>
      <c r="K171" s="50"/>
      <c r="L171" s="50"/>
      <c r="M171" s="50"/>
      <c r="N171" s="50"/>
    </row>
    <row r="172" spans="2:14" ht="15.75" customHeight="1">
      <c r="B172" s="4"/>
      <c r="C172" s="4"/>
      <c r="D172" s="4"/>
      <c r="E172" s="4"/>
      <c r="F172" s="4"/>
      <c r="G172" s="4"/>
      <c r="H172" s="4"/>
      <c r="I172" s="50"/>
      <c r="J172" s="50"/>
      <c r="K172" s="50"/>
      <c r="L172" s="50"/>
      <c r="M172" s="50"/>
      <c r="N172" s="50"/>
    </row>
    <row r="173" spans="1:14" ht="15.75" customHeight="1">
      <c r="A173" s="1"/>
      <c r="B173" s="4"/>
      <c r="C173" s="4"/>
      <c r="D173" s="4"/>
      <c r="E173" s="4"/>
      <c r="F173" s="4"/>
      <c r="G173" s="4"/>
      <c r="H173" s="4"/>
      <c r="I173" s="50"/>
      <c r="J173" s="50"/>
      <c r="K173" s="50"/>
      <c r="L173" s="50"/>
      <c r="M173" s="50"/>
      <c r="N173" s="50"/>
    </row>
    <row r="174" spans="1:14" ht="15.75" customHeight="1">
      <c r="A174" s="1"/>
      <c r="B174" s="4"/>
      <c r="C174" s="4"/>
      <c r="D174" s="4"/>
      <c r="E174" s="4"/>
      <c r="F174" s="4"/>
      <c r="G174" s="4"/>
      <c r="H174" s="4"/>
      <c r="I174" s="50"/>
      <c r="J174" s="50"/>
      <c r="K174" s="50"/>
      <c r="L174" s="50"/>
      <c r="M174" s="50"/>
      <c r="N174" s="50"/>
    </row>
    <row r="175" spans="1:14" ht="15.75" customHeight="1">
      <c r="A175" s="1"/>
      <c r="B175" s="4"/>
      <c r="C175" s="4"/>
      <c r="D175" s="4"/>
      <c r="E175" s="4"/>
      <c r="F175" s="4"/>
      <c r="G175" s="4"/>
      <c r="H175" s="4"/>
      <c r="I175" s="50"/>
      <c r="J175" s="50"/>
      <c r="K175" s="50"/>
      <c r="L175" s="50"/>
      <c r="M175" s="50"/>
      <c r="N175" s="50"/>
    </row>
    <row r="176" spans="2:14" ht="15.75" customHeight="1">
      <c r="B176" s="4"/>
      <c r="C176" s="4"/>
      <c r="D176" s="4"/>
      <c r="E176" s="4"/>
      <c r="F176" s="4"/>
      <c r="G176" s="4"/>
      <c r="H176" s="4"/>
      <c r="I176" s="50"/>
      <c r="J176" s="50"/>
      <c r="K176" s="50"/>
      <c r="L176" s="50"/>
      <c r="M176" s="50"/>
      <c r="N176" s="50"/>
    </row>
    <row r="177" spans="2:14" ht="15.75" customHeight="1">
      <c r="B177" s="4"/>
      <c r="C177" s="4"/>
      <c r="D177" s="4"/>
      <c r="E177" s="4"/>
      <c r="F177" s="4"/>
      <c r="G177" s="4"/>
      <c r="H177" s="4"/>
      <c r="I177" s="50"/>
      <c r="J177" s="50"/>
      <c r="K177" s="50"/>
      <c r="L177" s="50"/>
      <c r="M177" s="50"/>
      <c r="N177" s="50"/>
    </row>
    <row r="179" spans="1:14" ht="15.75" customHeight="1">
      <c r="A179" s="1"/>
      <c r="B179" s="4"/>
      <c r="C179" s="4"/>
      <c r="D179" s="4"/>
      <c r="E179" s="4"/>
      <c r="F179" s="4"/>
      <c r="G179" s="4"/>
      <c r="H179" s="4"/>
      <c r="I179" s="50"/>
      <c r="J179" s="50"/>
      <c r="K179" s="50"/>
      <c r="L179" s="50"/>
      <c r="M179" s="50"/>
      <c r="N179" s="50"/>
    </row>
    <row r="180" spans="1:15" ht="15.75" customHeight="1" hidden="1">
      <c r="A180" s="3" t="s">
        <v>32</v>
      </c>
      <c r="B180" s="4"/>
      <c r="C180" s="4"/>
      <c r="D180" s="4"/>
      <c r="E180" s="4"/>
      <c r="F180" s="4"/>
      <c r="G180" s="4"/>
      <c r="H180" s="4"/>
      <c r="I180" s="50"/>
      <c r="J180" s="50"/>
      <c r="L180" s="50"/>
      <c r="N180" s="50"/>
      <c r="O180" s="50"/>
    </row>
    <row r="181" spans="1:15" ht="15.75" customHeight="1" hidden="1">
      <c r="A181" s="4"/>
      <c r="B181" s="4"/>
      <c r="C181" s="4"/>
      <c r="D181" s="4"/>
      <c r="E181" s="4"/>
      <c r="F181" s="4"/>
      <c r="G181" s="4"/>
      <c r="H181" s="4"/>
      <c r="I181" s="50"/>
      <c r="J181" s="50"/>
      <c r="L181" s="50"/>
      <c r="M181" s="50"/>
      <c r="N181" s="50"/>
      <c r="O181" s="50"/>
    </row>
    <row r="182" spans="1:15" ht="15.75" customHeight="1" hidden="1">
      <c r="A182" s="15" t="s">
        <v>33</v>
      </c>
      <c r="B182" s="4"/>
      <c r="C182" s="4"/>
      <c r="D182" s="4"/>
      <c r="E182" s="4"/>
      <c r="F182" s="4"/>
      <c r="G182" s="4"/>
      <c r="H182" s="4"/>
      <c r="I182" s="50"/>
      <c r="J182" s="50"/>
      <c r="L182" s="50"/>
      <c r="N182" s="50"/>
      <c r="O182" s="89" t="s">
        <v>99</v>
      </c>
    </row>
    <row r="183" spans="1:15" ht="15.75" customHeight="1" hidden="1">
      <c r="A183" s="4" t="s">
        <v>0</v>
      </c>
      <c r="B183" s="4"/>
      <c r="C183" s="4"/>
      <c r="D183" s="4"/>
      <c r="E183" s="4"/>
      <c r="F183" s="4"/>
      <c r="G183" s="4"/>
      <c r="H183" s="4"/>
      <c r="I183" s="50"/>
      <c r="J183" s="50"/>
      <c r="L183" s="50"/>
      <c r="M183" s="50"/>
      <c r="N183" s="50"/>
      <c r="O183" s="50"/>
    </row>
    <row r="184" spans="1:15" ht="15.75" customHeight="1" hidden="1">
      <c r="A184" s="4"/>
      <c r="B184" s="4"/>
      <c r="C184" s="4"/>
      <c r="D184" s="4"/>
      <c r="E184" s="4"/>
      <c r="F184" s="4"/>
      <c r="G184" s="4"/>
      <c r="H184" s="4"/>
      <c r="I184" s="50"/>
      <c r="J184" s="50"/>
      <c r="L184" s="50"/>
      <c r="M184" s="50"/>
      <c r="N184" s="50"/>
      <c r="O184" s="50"/>
    </row>
    <row r="185" spans="1:15" ht="15.75" customHeight="1" hidden="1">
      <c r="A185" s="2" t="s">
        <v>42</v>
      </c>
      <c r="B185" s="4"/>
      <c r="C185" s="4"/>
      <c r="D185" s="4"/>
      <c r="E185" s="4"/>
      <c r="F185" s="4"/>
      <c r="G185" s="4"/>
      <c r="H185" s="4"/>
      <c r="I185" s="50"/>
      <c r="J185" s="50"/>
      <c r="L185" s="50"/>
      <c r="M185" s="50"/>
      <c r="N185" s="50"/>
      <c r="O185" s="50"/>
    </row>
    <row r="186" spans="1:15" ht="15.75" customHeight="1" hidden="1">
      <c r="A186" s="20" t="s">
        <v>140</v>
      </c>
      <c r="B186" s="4"/>
      <c r="C186" s="4"/>
      <c r="D186" s="4"/>
      <c r="E186" s="4"/>
      <c r="F186" s="4"/>
      <c r="G186" s="4"/>
      <c r="H186" s="4"/>
      <c r="I186" s="50"/>
      <c r="J186" s="50"/>
      <c r="L186" s="50"/>
      <c r="M186" s="50"/>
      <c r="N186" s="50"/>
      <c r="O186" s="88"/>
    </row>
    <row r="187" spans="1:17" ht="15.75" customHeight="1" hidden="1">
      <c r="A187" s="2"/>
      <c r="B187" s="4"/>
      <c r="C187" s="4"/>
      <c r="D187" s="4"/>
      <c r="E187" s="4"/>
      <c r="F187" s="4"/>
      <c r="G187" s="4"/>
      <c r="H187" s="4"/>
      <c r="I187" s="50"/>
      <c r="J187" s="50"/>
      <c r="L187" s="50"/>
      <c r="M187" s="77" t="str">
        <f>+O141</f>
        <v>12 months</v>
      </c>
      <c r="N187" s="50"/>
      <c r="O187" s="77" t="str">
        <f>+Q141</f>
        <v>12 months</v>
      </c>
      <c r="Q187" s="19" t="s">
        <v>54</v>
      </c>
    </row>
    <row r="188" spans="1:17" ht="15.75" customHeight="1" hidden="1">
      <c r="A188" s="2"/>
      <c r="B188" s="4"/>
      <c r="C188" s="4"/>
      <c r="D188" s="4"/>
      <c r="E188" s="4"/>
      <c r="F188" s="4"/>
      <c r="G188" s="4"/>
      <c r="H188" s="4"/>
      <c r="I188" s="50"/>
      <c r="J188" s="50"/>
      <c r="L188" s="50"/>
      <c r="M188" s="77" t="s">
        <v>29</v>
      </c>
      <c r="N188" s="50"/>
      <c r="O188" s="77" t="s">
        <v>29</v>
      </c>
      <c r="Q188" s="19" t="s">
        <v>29</v>
      </c>
    </row>
    <row r="189" spans="1:17" ht="15.75" customHeight="1" hidden="1">
      <c r="A189" s="1"/>
      <c r="B189" s="4"/>
      <c r="C189" s="4"/>
      <c r="D189" s="4"/>
      <c r="E189" s="4"/>
      <c r="F189" s="4"/>
      <c r="G189" s="4"/>
      <c r="H189" s="4"/>
      <c r="I189" s="50"/>
      <c r="J189" s="50"/>
      <c r="K189" s="50"/>
      <c r="L189" s="50"/>
      <c r="M189" s="77" t="str">
        <f>+M143</f>
        <v>31.01.2005</v>
      </c>
      <c r="N189" s="50"/>
      <c r="O189" s="77" t="str">
        <f>+O143</f>
        <v>31.01.2004</v>
      </c>
      <c r="Q189" s="19" t="s">
        <v>30</v>
      </c>
    </row>
    <row r="190" spans="1:15" ht="15.75" customHeight="1" hidden="1">
      <c r="A190" s="5" t="s">
        <v>11</v>
      </c>
      <c r="B190" s="4"/>
      <c r="C190" s="4"/>
      <c r="D190" s="4"/>
      <c r="E190" s="4"/>
      <c r="F190" s="4"/>
      <c r="G190" s="4"/>
      <c r="H190" s="4"/>
      <c r="I190" s="50"/>
      <c r="J190" s="50"/>
      <c r="K190" s="50"/>
      <c r="L190" s="50"/>
      <c r="M190" s="78" t="s">
        <v>37</v>
      </c>
      <c r="N190" s="50"/>
      <c r="O190" s="78" t="s">
        <v>37</v>
      </c>
    </row>
    <row r="191" spans="1:17" ht="15.75" customHeight="1" hidden="1">
      <c r="A191" s="3" t="s">
        <v>43</v>
      </c>
      <c r="B191" s="4"/>
      <c r="C191" s="4"/>
      <c r="D191" s="4"/>
      <c r="E191" s="4"/>
      <c r="F191" s="4"/>
      <c r="G191" s="4"/>
      <c r="H191" s="4"/>
      <c r="I191" s="50"/>
      <c r="J191" s="50"/>
      <c r="K191" s="50"/>
      <c r="L191" s="50"/>
      <c r="M191" s="47">
        <f>M29</f>
        <v>-29204</v>
      </c>
      <c r="N191" s="50"/>
      <c r="O191" s="47">
        <v>-11007</v>
      </c>
      <c r="Q191" s="9">
        <f>O29</f>
        <v>-11007</v>
      </c>
    </row>
    <row r="192" spans="1:14" ht="15.75" customHeight="1" hidden="1">
      <c r="A192" s="6"/>
      <c r="B192" s="4"/>
      <c r="C192" s="4"/>
      <c r="D192" s="4"/>
      <c r="E192" s="4"/>
      <c r="F192" s="4"/>
      <c r="G192" s="4"/>
      <c r="H192" s="4"/>
      <c r="I192" s="50"/>
      <c r="J192" s="50"/>
      <c r="K192" s="50"/>
      <c r="L192" s="50"/>
      <c r="N192" s="50"/>
    </row>
    <row r="193" spans="1:14" ht="15.75" customHeight="1" hidden="1">
      <c r="A193" s="3" t="s">
        <v>7</v>
      </c>
      <c r="B193" s="4"/>
      <c r="C193" s="4"/>
      <c r="D193" s="4"/>
      <c r="E193" s="4"/>
      <c r="F193" s="4"/>
      <c r="G193" s="4"/>
      <c r="H193" s="4"/>
      <c r="I193" s="50"/>
      <c r="J193" s="50"/>
      <c r="K193" s="50"/>
      <c r="L193" s="50"/>
      <c r="N193" s="50"/>
    </row>
    <row r="194" spans="1:17" ht="15.75" customHeight="1" hidden="1">
      <c r="A194" s="3" t="s">
        <v>1</v>
      </c>
      <c r="B194" s="4"/>
      <c r="C194" s="4"/>
      <c r="D194" s="4"/>
      <c r="E194" s="4"/>
      <c r="F194" s="4"/>
      <c r="G194" s="4"/>
      <c r="H194" s="4"/>
      <c r="I194" s="50"/>
      <c r="J194" s="50"/>
      <c r="K194" s="50"/>
      <c r="L194" s="50"/>
      <c r="M194" s="66">
        <f>sheet3!H8</f>
        <v>137</v>
      </c>
      <c r="N194" s="50"/>
      <c r="O194" s="66">
        <v>149</v>
      </c>
      <c r="Q194" s="16">
        <v>351</v>
      </c>
    </row>
    <row r="195" spans="1:17" ht="15.75" customHeight="1" hidden="1">
      <c r="A195" s="3" t="s">
        <v>107</v>
      </c>
      <c r="B195" s="4"/>
      <c r="C195" s="4"/>
      <c r="D195" s="4"/>
      <c r="E195" s="4"/>
      <c r="F195" s="4"/>
      <c r="G195" s="4"/>
      <c r="H195" s="4"/>
      <c r="I195" s="50"/>
      <c r="J195" s="50"/>
      <c r="K195" s="50"/>
      <c r="L195" s="50"/>
      <c r="M195" s="80">
        <f>sheet3!F8</f>
        <v>-46</v>
      </c>
      <c r="N195" s="50"/>
      <c r="O195" s="80">
        <v>-45</v>
      </c>
      <c r="Q195" s="17"/>
    </row>
    <row r="196" spans="1:17" ht="15.75" customHeight="1" hidden="1">
      <c r="A196" s="3" t="s">
        <v>102</v>
      </c>
      <c r="B196" s="4"/>
      <c r="C196" s="4"/>
      <c r="D196" s="4"/>
      <c r="E196" s="4"/>
      <c r="F196" s="4"/>
      <c r="G196" s="4"/>
      <c r="H196" s="4"/>
      <c r="I196" s="50"/>
      <c r="J196" s="50"/>
      <c r="K196" s="50"/>
      <c r="L196" s="50"/>
      <c r="M196" s="80">
        <f>sheet3!F10</f>
        <v>-7</v>
      </c>
      <c r="N196" s="50"/>
      <c r="O196" s="80">
        <v>-250</v>
      </c>
      <c r="Q196" s="17"/>
    </row>
    <row r="197" spans="1:17" ht="15.75" customHeight="1" hidden="1">
      <c r="A197" s="3" t="s">
        <v>117</v>
      </c>
      <c r="B197" s="4"/>
      <c r="C197" s="4"/>
      <c r="D197" s="4"/>
      <c r="E197" s="4"/>
      <c r="F197" s="4"/>
      <c r="G197" s="4"/>
      <c r="H197" s="4"/>
      <c r="I197" s="50"/>
      <c r="J197" s="50"/>
      <c r="K197" s="50"/>
      <c r="L197" s="50"/>
      <c r="M197" s="80">
        <f>+sheet3!H13</f>
        <v>-607</v>
      </c>
      <c r="N197" s="50"/>
      <c r="O197" s="80">
        <v>-2301</v>
      </c>
      <c r="Q197" s="17"/>
    </row>
    <row r="198" spans="1:17" ht="15.75" customHeight="1" hidden="1">
      <c r="A198" s="3" t="s">
        <v>158</v>
      </c>
      <c r="B198" s="4"/>
      <c r="C198" s="4"/>
      <c r="D198" s="4"/>
      <c r="E198" s="4"/>
      <c r="F198" s="4"/>
      <c r="G198" s="4"/>
      <c r="H198" s="4"/>
      <c r="I198" s="50"/>
      <c r="J198" s="50"/>
      <c r="K198" s="50"/>
      <c r="L198" s="50"/>
      <c r="M198" s="80">
        <v>553</v>
      </c>
      <c r="N198" s="50"/>
      <c r="O198" s="80"/>
      <c r="Q198" s="17"/>
    </row>
    <row r="199" spans="1:17" ht="15.75" customHeight="1" hidden="1">
      <c r="A199" s="3" t="s">
        <v>118</v>
      </c>
      <c r="B199" s="4"/>
      <c r="C199" s="4"/>
      <c r="D199" s="4"/>
      <c r="E199" s="4"/>
      <c r="F199" s="4"/>
      <c r="G199" s="4"/>
      <c r="H199" s="4"/>
      <c r="I199" s="50"/>
      <c r="J199" s="50"/>
      <c r="K199" s="50"/>
      <c r="L199" s="50"/>
      <c r="M199" s="80"/>
      <c r="N199" s="50"/>
      <c r="O199" s="80">
        <v>1395</v>
      </c>
      <c r="Q199" s="17"/>
    </row>
    <row r="200" spans="1:17" ht="15.75" customHeight="1" hidden="1">
      <c r="A200" s="3" t="s">
        <v>148</v>
      </c>
      <c r="B200" s="4"/>
      <c r="C200" s="4"/>
      <c r="D200" s="4"/>
      <c r="E200" s="4"/>
      <c r="F200" s="4"/>
      <c r="G200" s="4"/>
      <c r="H200" s="4"/>
      <c r="I200" s="50"/>
      <c r="J200" s="50"/>
      <c r="K200" s="50"/>
      <c r="L200" s="50"/>
      <c r="M200" s="80">
        <f>sheet3!I8</f>
        <v>15</v>
      </c>
      <c r="N200" s="50"/>
      <c r="O200" s="80"/>
      <c r="Q200" s="17"/>
    </row>
    <row r="201" spans="1:17" ht="15.75" customHeight="1" hidden="1">
      <c r="A201" s="3" t="s">
        <v>24</v>
      </c>
      <c r="B201" s="4"/>
      <c r="C201" s="4"/>
      <c r="D201" s="4"/>
      <c r="E201" s="4"/>
      <c r="F201" s="4"/>
      <c r="G201" s="4"/>
      <c r="H201" s="4"/>
      <c r="I201" s="50"/>
      <c r="J201" s="50"/>
      <c r="K201" s="50"/>
      <c r="L201" s="50"/>
      <c r="M201" s="69">
        <f>+-M27</f>
        <v>13776</v>
      </c>
      <c r="N201" s="50"/>
      <c r="O201" s="69">
        <v>12596</v>
      </c>
      <c r="Q201" s="17">
        <v>10516</v>
      </c>
    </row>
    <row r="202" spans="1:17" ht="15.75" customHeight="1" hidden="1">
      <c r="A202" s="5"/>
      <c r="B202" s="4"/>
      <c r="C202" s="4"/>
      <c r="D202" s="4"/>
      <c r="E202" s="4"/>
      <c r="F202" s="4"/>
      <c r="G202" s="4"/>
      <c r="H202" s="4"/>
      <c r="I202" s="50"/>
      <c r="J202" s="50"/>
      <c r="K202" s="50"/>
      <c r="L202" s="50"/>
      <c r="M202" s="53">
        <f>SUM(M194:M201)</f>
        <v>13821</v>
      </c>
      <c r="N202" s="50"/>
      <c r="O202" s="53">
        <f>SUM(O194:O201)</f>
        <v>11544</v>
      </c>
      <c r="Q202" s="13">
        <f>SUM(Q194:Q201)</f>
        <v>10867</v>
      </c>
    </row>
    <row r="203" spans="1:17" ht="15.75" customHeight="1" hidden="1">
      <c r="A203" s="3" t="s">
        <v>8</v>
      </c>
      <c r="B203" s="4"/>
      <c r="C203" s="4"/>
      <c r="D203" s="4"/>
      <c r="E203" s="4"/>
      <c r="F203" s="4"/>
      <c r="G203" s="4"/>
      <c r="H203" s="4"/>
      <c r="I203" s="50"/>
      <c r="J203" s="50"/>
      <c r="K203" s="50"/>
      <c r="L203" s="50"/>
      <c r="M203" s="47">
        <f>+M191+M202</f>
        <v>-15383</v>
      </c>
      <c r="N203" s="50"/>
      <c r="O203" s="47">
        <f>+O191+O202</f>
        <v>537</v>
      </c>
      <c r="Q203" s="9">
        <f>+Q191+Q202</f>
        <v>-140</v>
      </c>
    </row>
    <row r="204" spans="1:14" ht="15.75" customHeight="1" hidden="1">
      <c r="A204" s="5"/>
      <c r="B204" s="4"/>
      <c r="C204" s="4"/>
      <c r="D204" s="4"/>
      <c r="E204" s="4"/>
      <c r="F204" s="4"/>
      <c r="G204" s="4"/>
      <c r="H204" s="4"/>
      <c r="I204" s="50"/>
      <c r="J204" s="50"/>
      <c r="K204" s="50"/>
      <c r="L204" s="50"/>
      <c r="N204" s="50"/>
    </row>
    <row r="205" spans="1:17" ht="15.75" customHeight="1" hidden="1">
      <c r="A205" s="4" t="s">
        <v>44</v>
      </c>
      <c r="B205" s="4"/>
      <c r="C205" s="4"/>
      <c r="D205" s="4"/>
      <c r="E205" s="4"/>
      <c r="F205" s="4"/>
      <c r="G205" s="4"/>
      <c r="H205" s="4"/>
      <c r="I205" s="50"/>
      <c r="J205" s="50"/>
      <c r="K205" s="50"/>
      <c r="L205" s="50"/>
      <c r="M205" s="81">
        <f>sheet3!E11</f>
        <v>16360</v>
      </c>
      <c r="N205" s="50"/>
      <c r="O205" s="81">
        <v>3211</v>
      </c>
      <c r="Q205" s="14">
        <v>-11433</v>
      </c>
    </row>
    <row r="206" spans="1:17" ht="15.75" customHeight="1" hidden="1">
      <c r="A206" s="3" t="s">
        <v>9</v>
      </c>
      <c r="B206" s="4"/>
      <c r="C206" s="4"/>
      <c r="D206" s="4"/>
      <c r="E206" s="4"/>
      <c r="F206" s="4"/>
      <c r="G206" s="4"/>
      <c r="H206" s="4"/>
      <c r="I206" s="50"/>
      <c r="J206" s="50"/>
      <c r="K206" s="50"/>
      <c r="L206" s="50"/>
      <c r="M206" s="80">
        <f>+sheet3!E13</f>
        <v>672</v>
      </c>
      <c r="N206" s="50"/>
      <c r="O206" s="80">
        <v>2298</v>
      </c>
      <c r="Q206" s="17">
        <v>1307</v>
      </c>
    </row>
    <row r="207" spans="1:17" ht="15.75" customHeight="1" hidden="1">
      <c r="A207" s="4" t="s">
        <v>10</v>
      </c>
      <c r="B207" s="4"/>
      <c r="C207" s="4"/>
      <c r="D207" s="4"/>
      <c r="E207" s="4"/>
      <c r="F207" s="4"/>
      <c r="G207" s="4"/>
      <c r="H207" s="4"/>
      <c r="I207" s="50"/>
      <c r="J207" s="50"/>
      <c r="K207" s="50"/>
      <c r="L207" s="50"/>
      <c r="M207" s="69">
        <f>sheet3!E16</f>
        <v>-2213</v>
      </c>
      <c r="N207" s="50"/>
      <c r="O207" s="69">
        <v>-6981</v>
      </c>
      <c r="Q207" s="18">
        <f>15895-300</f>
        <v>15595</v>
      </c>
    </row>
    <row r="208" spans="1:17" ht="15.75" customHeight="1" hidden="1">
      <c r="A208" s="2"/>
      <c r="B208" s="4"/>
      <c r="C208" s="4"/>
      <c r="D208" s="4"/>
      <c r="E208" s="4"/>
      <c r="F208" s="4"/>
      <c r="G208" s="4"/>
      <c r="H208" s="4"/>
      <c r="I208" s="50"/>
      <c r="J208" s="50"/>
      <c r="K208" s="50"/>
      <c r="L208" s="50"/>
      <c r="M208" s="53">
        <f>SUM(M205:M207)</f>
        <v>14819</v>
      </c>
      <c r="N208" s="50"/>
      <c r="O208" s="53">
        <f>SUM(O205:O207)</f>
        <v>-1472</v>
      </c>
      <c r="Q208" s="13">
        <f>SUM(Q205:Q207)</f>
        <v>5469</v>
      </c>
    </row>
    <row r="209" spans="1:17" ht="15.75" customHeight="1" hidden="1">
      <c r="A209" s="3" t="s">
        <v>83</v>
      </c>
      <c r="B209" s="4"/>
      <c r="C209" s="4"/>
      <c r="D209" s="4"/>
      <c r="E209" s="4"/>
      <c r="F209" s="4"/>
      <c r="G209" s="4"/>
      <c r="H209" s="4"/>
      <c r="I209" s="50"/>
      <c r="J209" s="50"/>
      <c r="K209" s="50"/>
      <c r="L209" s="50"/>
      <c r="M209" s="47">
        <f>+M203+M208</f>
        <v>-564</v>
      </c>
      <c r="N209" s="50"/>
      <c r="O209" s="47">
        <f>+O203+O208</f>
        <v>-935</v>
      </c>
      <c r="Q209" s="9">
        <f>+Q203+Q208</f>
        <v>5329</v>
      </c>
    </row>
    <row r="210" spans="1:14" ht="15.75" customHeight="1" hidden="1">
      <c r="A210" s="6"/>
      <c r="B210" s="4"/>
      <c r="C210" s="4"/>
      <c r="D210" s="4"/>
      <c r="E210" s="4"/>
      <c r="F210" s="4"/>
      <c r="G210" s="4"/>
      <c r="H210" s="4"/>
      <c r="I210" s="50"/>
      <c r="J210" s="50"/>
      <c r="K210" s="50"/>
      <c r="L210" s="50"/>
      <c r="N210" s="50"/>
    </row>
    <row r="211" spans="1:15" ht="15.75" customHeight="1" hidden="1">
      <c r="A211" s="1" t="s">
        <v>12</v>
      </c>
      <c r="B211" s="4"/>
      <c r="C211" s="4"/>
      <c r="D211" s="4"/>
      <c r="E211" s="4"/>
      <c r="F211" s="4"/>
      <c r="G211" s="4"/>
      <c r="H211" s="4"/>
      <c r="I211" s="50"/>
      <c r="J211" s="50"/>
      <c r="K211" s="50"/>
      <c r="L211" s="50"/>
      <c r="M211" s="53"/>
      <c r="N211" s="50"/>
      <c r="O211" s="53"/>
    </row>
    <row r="212" spans="1:17" ht="15.75" customHeight="1" hidden="1">
      <c r="A212" s="3" t="s">
        <v>103</v>
      </c>
      <c r="B212" s="4"/>
      <c r="C212" s="4"/>
      <c r="D212" s="4"/>
      <c r="E212" s="4"/>
      <c r="F212" s="4"/>
      <c r="G212" s="4"/>
      <c r="H212" s="4"/>
      <c r="I212" s="50"/>
      <c r="J212" s="50"/>
      <c r="K212" s="79"/>
      <c r="L212" s="50"/>
      <c r="M212" s="66">
        <f>sheet3!G10</f>
        <v>29</v>
      </c>
      <c r="N212" s="50"/>
      <c r="O212" s="66">
        <v>1234</v>
      </c>
      <c r="Q212" s="16">
        <v>0</v>
      </c>
    </row>
    <row r="213" spans="1:17" ht="15.75" customHeight="1" hidden="1">
      <c r="A213" s="4" t="s">
        <v>100</v>
      </c>
      <c r="B213" s="4"/>
      <c r="C213" s="4"/>
      <c r="D213" s="4"/>
      <c r="E213" s="4"/>
      <c r="F213" s="4"/>
      <c r="G213" s="4"/>
      <c r="H213" s="4"/>
      <c r="I213" s="4"/>
      <c r="J213" s="4"/>
      <c r="K213" s="93"/>
      <c r="L213" s="4"/>
      <c r="M213" s="17">
        <f>sheet3!G8</f>
        <v>550</v>
      </c>
      <c r="N213" s="4"/>
      <c r="O213" s="17">
        <v>650</v>
      </c>
      <c r="Q213" s="17">
        <v>3</v>
      </c>
    </row>
    <row r="214" spans="1:17" ht="15.75" customHeight="1" hidden="1">
      <c r="A214" s="4" t="s">
        <v>154</v>
      </c>
      <c r="B214" s="4"/>
      <c r="C214" s="4"/>
      <c r="D214" s="4"/>
      <c r="E214" s="4"/>
      <c r="F214" s="4"/>
      <c r="G214" s="4"/>
      <c r="H214" s="4"/>
      <c r="I214" s="50"/>
      <c r="J214" s="50"/>
      <c r="K214" s="79"/>
      <c r="L214" s="50"/>
      <c r="M214" s="80">
        <f>sheet3!E10</f>
        <v>0</v>
      </c>
      <c r="N214" s="50"/>
      <c r="O214" s="80">
        <v>-936</v>
      </c>
      <c r="Q214" s="17">
        <v>3</v>
      </c>
    </row>
    <row r="215" spans="1:17" ht="15.75" customHeight="1" hidden="1">
      <c r="A215" s="4" t="s">
        <v>153</v>
      </c>
      <c r="B215" s="4"/>
      <c r="C215" s="4"/>
      <c r="D215" s="4"/>
      <c r="E215" s="4"/>
      <c r="F215" s="4"/>
      <c r="G215" s="4"/>
      <c r="H215" s="4"/>
      <c r="I215" s="50"/>
      <c r="J215" s="50"/>
      <c r="K215" s="79"/>
      <c r="L215" s="50"/>
      <c r="M215" s="69">
        <f>sheet3!E8</f>
        <v>-17</v>
      </c>
      <c r="N215" s="50"/>
      <c r="O215" s="69">
        <v>-22</v>
      </c>
      <c r="Q215" s="18">
        <v>-1207</v>
      </c>
    </row>
    <row r="216" spans="1:17" ht="15.75" customHeight="1" hidden="1">
      <c r="A216" s="4" t="s">
        <v>113</v>
      </c>
      <c r="B216" s="4"/>
      <c r="C216" s="4"/>
      <c r="D216" s="4"/>
      <c r="E216" s="4"/>
      <c r="F216" s="4"/>
      <c r="G216" s="4"/>
      <c r="H216" s="4"/>
      <c r="I216" s="50"/>
      <c r="J216" s="50"/>
      <c r="K216" s="50"/>
      <c r="L216" s="50"/>
      <c r="M216" s="53">
        <f>SUM(M212:M215)</f>
        <v>562</v>
      </c>
      <c r="N216" s="50"/>
      <c r="O216" s="53">
        <f>SUM(O212:O215)</f>
        <v>926</v>
      </c>
      <c r="Q216" s="13">
        <f>SUM(Q212:Q215)</f>
        <v>-1201</v>
      </c>
    </row>
    <row r="217" spans="1:17" ht="15.75" customHeight="1" hidden="1">
      <c r="A217" s="1"/>
      <c r="B217" s="4"/>
      <c r="D217" s="4"/>
      <c r="E217" s="4"/>
      <c r="F217" s="4"/>
      <c r="G217" s="4"/>
      <c r="H217" s="4"/>
      <c r="I217" s="50"/>
      <c r="J217" s="50"/>
      <c r="K217" s="50"/>
      <c r="L217" s="50"/>
      <c r="M217" s="47">
        <f>+M209+M216</f>
        <v>-2</v>
      </c>
      <c r="N217" s="50"/>
      <c r="O217" s="47">
        <f>+O209+O216</f>
        <v>-9</v>
      </c>
      <c r="Q217" s="9">
        <f>+Q209+Q216</f>
        <v>4128</v>
      </c>
    </row>
    <row r="218" spans="1:14" ht="15.75" customHeight="1" hidden="1">
      <c r="A218" s="1" t="s">
        <v>13</v>
      </c>
      <c r="B218" s="4"/>
      <c r="C218" s="4"/>
      <c r="D218" s="4"/>
      <c r="E218" s="4"/>
      <c r="F218" s="4"/>
      <c r="G218" s="4"/>
      <c r="H218" s="4"/>
      <c r="I218" s="50"/>
      <c r="J218" s="50"/>
      <c r="K218" s="50"/>
      <c r="L218" s="50"/>
      <c r="N218" s="50"/>
    </row>
    <row r="219" spans="1:17" ht="15.75" customHeight="1" hidden="1">
      <c r="A219" s="4" t="s">
        <v>79</v>
      </c>
      <c r="B219" s="4"/>
      <c r="C219" s="4"/>
      <c r="D219" s="4"/>
      <c r="E219" s="4"/>
      <c r="F219" s="4"/>
      <c r="G219" s="4"/>
      <c r="H219" s="4"/>
      <c r="I219" s="50"/>
      <c r="J219" s="50"/>
      <c r="K219" s="50"/>
      <c r="L219" s="50"/>
      <c r="M219" s="47">
        <v>0</v>
      </c>
      <c r="N219" s="50"/>
      <c r="O219" s="47">
        <v>0</v>
      </c>
      <c r="Q219" s="9">
        <v>-1317</v>
      </c>
    </row>
    <row r="220" spans="1:17" ht="15.75" customHeight="1" hidden="1">
      <c r="A220" s="4" t="s">
        <v>47</v>
      </c>
      <c r="B220" s="4"/>
      <c r="C220" s="4"/>
      <c r="D220" s="4"/>
      <c r="E220" s="4"/>
      <c r="F220" s="4"/>
      <c r="G220" s="4"/>
      <c r="H220" s="4"/>
      <c r="I220" s="50"/>
      <c r="J220" s="50"/>
      <c r="K220" s="50"/>
      <c r="L220" s="50"/>
      <c r="M220" s="53">
        <v>0</v>
      </c>
      <c r="O220" s="53">
        <v>0</v>
      </c>
      <c r="Q220" s="13">
        <v>-109</v>
      </c>
    </row>
    <row r="221" spans="1:17" ht="15.75" customHeight="1" hidden="1">
      <c r="A221" s="4"/>
      <c r="B221" s="4"/>
      <c r="C221" s="4"/>
      <c r="D221" s="4"/>
      <c r="E221" s="4"/>
      <c r="F221" s="4"/>
      <c r="G221" s="4"/>
      <c r="H221" s="4"/>
      <c r="I221" s="50"/>
      <c r="J221" s="50"/>
      <c r="K221" s="50"/>
      <c r="L221" s="50"/>
      <c r="M221" s="47">
        <f>SUM(M219:M220)</f>
        <v>0</v>
      </c>
      <c r="O221" s="47">
        <f>SUM(O219:O220)</f>
        <v>0</v>
      </c>
      <c r="Q221" s="9">
        <f>SUM(Q219:Q220)</f>
        <v>-1426</v>
      </c>
    </row>
    <row r="222" spans="1:17" ht="15.75" customHeight="1" hidden="1">
      <c r="A222" s="1" t="s">
        <v>84</v>
      </c>
      <c r="B222" s="1"/>
      <c r="C222" s="1"/>
      <c r="D222" s="1"/>
      <c r="E222" s="1"/>
      <c r="F222" s="1"/>
      <c r="G222" s="1"/>
      <c r="H222" s="1"/>
      <c r="I222" s="50"/>
      <c r="J222" s="50"/>
      <c r="K222" s="50"/>
      <c r="L222" s="50"/>
      <c r="M222" s="50">
        <f>+M217+M220+M219</f>
        <v>-2</v>
      </c>
      <c r="N222" s="50"/>
      <c r="O222" s="50">
        <f>+O217+O220+O219</f>
        <v>-9</v>
      </c>
      <c r="Q222" s="4">
        <f>+Q217+Q220+Q219</f>
        <v>2702</v>
      </c>
    </row>
    <row r="223" spans="1:17" ht="15.75" customHeight="1" hidden="1">
      <c r="A223" s="2" t="s">
        <v>14</v>
      </c>
      <c r="B223" s="4"/>
      <c r="C223" s="4"/>
      <c r="D223" s="4"/>
      <c r="E223" s="4"/>
      <c r="F223" s="4"/>
      <c r="G223" s="4"/>
      <c r="H223" s="4"/>
      <c r="I223" s="50"/>
      <c r="J223" s="50"/>
      <c r="K223" s="50"/>
      <c r="L223" s="50"/>
      <c r="M223" s="47">
        <f>609-597</f>
        <v>12</v>
      </c>
      <c r="N223" s="50"/>
      <c r="O223" s="47">
        <v>21</v>
      </c>
      <c r="Q223" s="9">
        <v>-17515</v>
      </c>
    </row>
    <row r="224" spans="1:17" ht="15.75" customHeight="1" hidden="1" thickBot="1">
      <c r="A224" s="2" t="s">
        <v>15</v>
      </c>
      <c r="B224" s="4"/>
      <c r="C224" s="4"/>
      <c r="D224" s="4"/>
      <c r="E224" s="4"/>
      <c r="F224" s="4"/>
      <c r="G224" s="4"/>
      <c r="H224" s="4"/>
      <c r="I224" s="50"/>
      <c r="J224" s="50"/>
      <c r="K224" s="79"/>
      <c r="L224" s="57"/>
      <c r="M224" s="55">
        <f>SUM(M222:M223)</f>
        <v>10</v>
      </c>
      <c r="N224" s="50"/>
      <c r="O224" s="55">
        <f>SUM(O222:O223)</f>
        <v>12</v>
      </c>
      <c r="Q224" s="10">
        <f>SUM(Q222:Q223)</f>
        <v>-14813</v>
      </c>
    </row>
    <row r="225" spans="1:15" ht="15.75" customHeight="1" hidden="1" thickTop="1">
      <c r="A225" s="2"/>
      <c r="B225" s="4"/>
      <c r="C225" s="4"/>
      <c r="D225" s="4"/>
      <c r="E225" s="4"/>
      <c r="F225" s="4"/>
      <c r="G225" s="4"/>
      <c r="H225" s="4"/>
      <c r="I225" s="50"/>
      <c r="J225" s="50"/>
      <c r="K225" s="79"/>
      <c r="L225" s="57"/>
      <c r="M225" s="47">
        <f>+M224-M229</f>
        <v>0</v>
      </c>
      <c r="N225" s="50"/>
      <c r="O225" s="47">
        <f>+O224-O229</f>
        <v>0</v>
      </c>
    </row>
    <row r="226" spans="1:17" ht="15.75" customHeight="1" hidden="1">
      <c r="A226" s="1" t="s">
        <v>16</v>
      </c>
      <c r="B226" s="4"/>
      <c r="C226" s="4"/>
      <c r="D226" s="4"/>
      <c r="E226" s="4"/>
      <c r="F226" s="4"/>
      <c r="G226" s="4"/>
      <c r="H226" s="4"/>
      <c r="I226" s="50"/>
      <c r="J226" s="50"/>
      <c r="K226" s="50"/>
      <c r="L226" s="50"/>
      <c r="M226" s="77" t="str">
        <f>+M143</f>
        <v>31.01.2005</v>
      </c>
      <c r="N226" s="50"/>
      <c r="O226" s="77" t="str">
        <f>+O143</f>
        <v>31.01.2004</v>
      </c>
      <c r="Q226" s="8" t="s">
        <v>30</v>
      </c>
    </row>
    <row r="227" spans="1:17" ht="15.75" customHeight="1" hidden="1">
      <c r="A227" s="1" t="s">
        <v>149</v>
      </c>
      <c r="C227" s="4"/>
      <c r="D227" s="4"/>
      <c r="E227" s="4"/>
      <c r="F227" s="4"/>
      <c r="G227" s="4"/>
      <c r="H227" s="4"/>
      <c r="I227" s="50"/>
      <c r="J227" s="50"/>
      <c r="K227" s="50"/>
      <c r="L227" s="50"/>
      <c r="M227" s="82">
        <f>sheet3!C31</f>
        <v>10</v>
      </c>
      <c r="N227" s="50"/>
      <c r="O227" s="9">
        <f>+O158</f>
        <v>609</v>
      </c>
      <c r="Q227" s="11">
        <f>O149</f>
        <v>0</v>
      </c>
    </row>
    <row r="228" spans="1:17" ht="15.75" customHeight="1" hidden="1">
      <c r="A228" s="1" t="str">
        <f>+A159</f>
        <v>Bank balances frozen by local license bank</v>
      </c>
      <c r="C228" s="4"/>
      <c r="D228" s="4"/>
      <c r="E228" s="4"/>
      <c r="F228" s="4"/>
      <c r="G228" s="4"/>
      <c r="H228" s="4"/>
      <c r="I228" s="50"/>
      <c r="J228" s="50"/>
      <c r="K228" s="50"/>
      <c r="L228" s="50"/>
      <c r="M228" s="83">
        <v>0</v>
      </c>
      <c r="N228" s="50"/>
      <c r="O228" s="83">
        <f>+O159</f>
        <v>-597</v>
      </c>
      <c r="Q228" s="12">
        <v>-19020</v>
      </c>
    </row>
    <row r="229" spans="1:17" ht="15.75" customHeight="1" hidden="1" thickBot="1">
      <c r="A229" s="2" t="s">
        <v>152</v>
      </c>
      <c r="C229" s="4"/>
      <c r="D229" s="4"/>
      <c r="E229" s="4"/>
      <c r="F229" s="4"/>
      <c r="G229" s="4"/>
      <c r="H229" s="4"/>
      <c r="I229" s="50"/>
      <c r="J229" s="50"/>
      <c r="K229" s="50"/>
      <c r="L229" s="50"/>
      <c r="M229" s="84">
        <f>SUM(M227:M228)</f>
        <v>10</v>
      </c>
      <c r="N229" s="50"/>
      <c r="O229" s="84">
        <f>SUM(O227:O228)</f>
        <v>12</v>
      </c>
      <c r="Q229" s="21">
        <f>SUM(Q227:Q228)</f>
        <v>-19020</v>
      </c>
    </row>
    <row r="230" spans="3:17" ht="15.75" customHeight="1" hidden="1" thickTop="1">
      <c r="C230" s="4"/>
      <c r="D230" s="4"/>
      <c r="E230" s="4"/>
      <c r="F230" s="4"/>
      <c r="G230" s="4"/>
      <c r="H230" s="4"/>
      <c r="I230" s="50"/>
      <c r="J230" s="50"/>
      <c r="K230" s="50"/>
      <c r="L230" s="50"/>
      <c r="M230" s="82"/>
      <c r="N230" s="50"/>
      <c r="O230" s="82"/>
      <c r="Q230" s="11"/>
    </row>
    <row r="231" spans="3:17" ht="15.75" customHeight="1" hidden="1">
      <c r="C231" s="4"/>
      <c r="D231" s="4"/>
      <c r="E231" s="4"/>
      <c r="F231" s="4"/>
      <c r="G231" s="4"/>
      <c r="H231" s="4"/>
      <c r="I231" s="50"/>
      <c r="J231" s="50"/>
      <c r="K231" s="50"/>
      <c r="L231" s="50"/>
      <c r="M231" s="82"/>
      <c r="N231" s="50"/>
      <c r="O231" s="82"/>
      <c r="Q231" s="11"/>
    </row>
    <row r="232" spans="1:14" ht="15.75" customHeight="1" hidden="1">
      <c r="A232" s="1"/>
      <c r="B232" s="4"/>
      <c r="C232" s="4"/>
      <c r="D232" s="4"/>
      <c r="E232" s="4"/>
      <c r="F232" s="4"/>
      <c r="G232" s="4"/>
      <c r="H232" s="4"/>
      <c r="I232" s="50"/>
      <c r="J232" s="50"/>
      <c r="K232" s="50"/>
      <c r="L232" s="50"/>
      <c r="N232" s="50"/>
    </row>
    <row r="233" ht="15.75" customHeight="1" hidden="1"/>
    <row r="234" spans="1:15" ht="15.75" customHeight="1" hidden="1">
      <c r="A234" s="1"/>
      <c r="B234" s="4"/>
      <c r="C234" s="4"/>
      <c r="D234" s="4"/>
      <c r="E234" s="4"/>
      <c r="F234" s="4"/>
      <c r="G234" s="4"/>
      <c r="H234" s="4"/>
      <c r="I234" s="50"/>
      <c r="J234" s="50"/>
      <c r="L234" s="50"/>
      <c r="N234" s="50"/>
      <c r="O234" s="50"/>
    </row>
    <row r="235" spans="1:15" ht="15.75" customHeight="1" hidden="1">
      <c r="A235" s="1"/>
      <c r="B235" s="4"/>
      <c r="C235" s="4"/>
      <c r="D235" s="4"/>
      <c r="E235" s="4"/>
      <c r="F235" s="4"/>
      <c r="G235" s="4"/>
      <c r="H235" s="4"/>
      <c r="I235" s="50"/>
      <c r="J235" s="50"/>
      <c r="L235" s="50"/>
      <c r="N235" s="50"/>
      <c r="O235" s="50"/>
    </row>
    <row r="236" spans="1:15" ht="15.75" customHeight="1" hidden="1">
      <c r="A236" s="1"/>
      <c r="B236" s="4"/>
      <c r="C236" s="4"/>
      <c r="D236" s="4"/>
      <c r="E236" s="4"/>
      <c r="F236" s="4"/>
      <c r="G236" s="4"/>
      <c r="H236" s="4"/>
      <c r="I236" s="50"/>
      <c r="J236" s="50"/>
      <c r="L236" s="50"/>
      <c r="N236" s="50"/>
      <c r="O236" s="50"/>
    </row>
    <row r="237" spans="1:15" ht="15.75" customHeight="1" hidden="1">
      <c r="A237" s="1"/>
      <c r="B237" s="4"/>
      <c r="C237" s="4"/>
      <c r="D237" s="4"/>
      <c r="E237" s="4"/>
      <c r="F237" s="4"/>
      <c r="G237" s="4"/>
      <c r="H237" s="4"/>
      <c r="I237" s="50"/>
      <c r="J237" s="50"/>
      <c r="L237" s="50"/>
      <c r="N237" s="50"/>
      <c r="O237" s="50"/>
    </row>
    <row r="238" spans="1:15" ht="15.75" customHeight="1" hidden="1">
      <c r="A238" s="1"/>
      <c r="B238" s="4"/>
      <c r="C238" s="4"/>
      <c r="D238" s="4"/>
      <c r="E238" s="4"/>
      <c r="F238" s="4"/>
      <c r="G238" s="4"/>
      <c r="H238" s="4"/>
      <c r="I238" s="50"/>
      <c r="J238" s="50"/>
      <c r="L238" s="50"/>
      <c r="N238" s="50"/>
      <c r="O238" s="50"/>
    </row>
    <row r="239" spans="1:15" ht="15.75" customHeight="1" hidden="1">
      <c r="A239" s="1"/>
      <c r="B239" s="4"/>
      <c r="C239" s="4"/>
      <c r="D239" s="4"/>
      <c r="E239" s="4"/>
      <c r="F239" s="4"/>
      <c r="G239" s="4"/>
      <c r="H239" s="4"/>
      <c r="I239" s="50"/>
      <c r="J239" s="50"/>
      <c r="L239" s="50"/>
      <c r="N239" s="50"/>
      <c r="O239" s="50"/>
    </row>
    <row r="240" spans="1:15" ht="15.75" customHeight="1" hidden="1">
      <c r="A240" s="1"/>
      <c r="B240" s="4"/>
      <c r="C240" s="4"/>
      <c r="D240" s="4"/>
      <c r="E240" s="4"/>
      <c r="F240" s="4"/>
      <c r="G240" s="4"/>
      <c r="H240" s="4"/>
      <c r="I240" s="50"/>
      <c r="J240" s="50"/>
      <c r="L240" s="50"/>
      <c r="N240" s="50"/>
      <c r="O240" s="50"/>
    </row>
    <row r="241" spans="1:15" ht="15.75" customHeight="1" hidden="1">
      <c r="A241" s="1"/>
      <c r="B241" s="4"/>
      <c r="C241" s="4"/>
      <c r="D241" s="4"/>
      <c r="E241" s="4"/>
      <c r="F241" s="4"/>
      <c r="G241" s="4"/>
      <c r="H241" s="4"/>
      <c r="I241" s="50"/>
      <c r="J241" s="50"/>
      <c r="L241" s="50"/>
      <c r="N241" s="50"/>
      <c r="O241" s="50"/>
    </row>
    <row r="242" spans="1:15" ht="15.75" customHeight="1" hidden="1">
      <c r="A242" s="1"/>
      <c r="B242" s="4"/>
      <c r="C242" s="4"/>
      <c r="D242" s="4"/>
      <c r="E242" s="4"/>
      <c r="F242" s="4"/>
      <c r="G242" s="4"/>
      <c r="H242" s="4"/>
      <c r="I242" s="50"/>
      <c r="J242" s="50"/>
      <c r="L242" s="50"/>
      <c r="N242" s="50"/>
      <c r="O242" s="50"/>
    </row>
    <row r="243" spans="1:15" ht="15.75" customHeight="1" hidden="1">
      <c r="A243" s="1"/>
      <c r="B243" s="4"/>
      <c r="C243" s="4"/>
      <c r="D243" s="4"/>
      <c r="E243" s="4"/>
      <c r="F243" s="4"/>
      <c r="G243" s="4"/>
      <c r="H243" s="4"/>
      <c r="I243" s="50"/>
      <c r="J243" s="50"/>
      <c r="L243" s="50"/>
      <c r="N243" s="50"/>
      <c r="O243" s="50"/>
    </row>
    <row r="244" spans="1:15" ht="15.75" customHeight="1" hidden="1">
      <c r="A244" s="1"/>
      <c r="B244" s="4"/>
      <c r="C244" s="4"/>
      <c r="D244" s="4"/>
      <c r="E244" s="4"/>
      <c r="F244" s="4"/>
      <c r="G244" s="4"/>
      <c r="H244" s="4"/>
      <c r="I244" s="50"/>
      <c r="J244" s="50"/>
      <c r="L244" s="50"/>
      <c r="N244" s="50"/>
      <c r="O244" s="50"/>
    </row>
    <row r="245" spans="1:15" ht="15.75" customHeight="1" hidden="1">
      <c r="A245" s="1"/>
      <c r="B245" s="4"/>
      <c r="C245" s="4"/>
      <c r="D245" s="4"/>
      <c r="E245" s="4"/>
      <c r="F245" s="4"/>
      <c r="G245" s="4"/>
      <c r="H245" s="4"/>
      <c r="I245" s="50"/>
      <c r="J245" s="50"/>
      <c r="L245" s="50"/>
      <c r="N245" s="50"/>
      <c r="O245" s="50"/>
    </row>
    <row r="246" spans="1:15" ht="15.75" customHeight="1" hidden="1">
      <c r="A246" s="1"/>
      <c r="B246" s="4"/>
      <c r="C246" s="4"/>
      <c r="D246" s="4"/>
      <c r="E246" s="4"/>
      <c r="F246" s="4"/>
      <c r="G246" s="4"/>
      <c r="H246" s="4"/>
      <c r="I246" s="50"/>
      <c r="J246" s="50"/>
      <c r="L246" s="50"/>
      <c r="N246" s="50"/>
      <c r="O246" s="50"/>
    </row>
    <row r="247" spans="1:15" ht="15.75" customHeight="1" hidden="1">
      <c r="A247" s="1"/>
      <c r="B247" s="4"/>
      <c r="C247" s="4"/>
      <c r="D247" s="4"/>
      <c r="E247" s="4"/>
      <c r="F247" s="4"/>
      <c r="G247" s="4"/>
      <c r="H247" s="4"/>
      <c r="I247" s="50"/>
      <c r="J247" s="50"/>
      <c r="L247" s="50"/>
      <c r="N247" s="50"/>
      <c r="O247" s="50"/>
    </row>
    <row r="248" spans="1:15" ht="15.75" customHeight="1">
      <c r="A248" s="1"/>
      <c r="B248" s="4"/>
      <c r="C248" s="4"/>
      <c r="D248" s="4"/>
      <c r="E248" s="4"/>
      <c r="F248" s="4"/>
      <c r="G248" s="4"/>
      <c r="H248" s="4"/>
      <c r="I248" s="50"/>
      <c r="J248" s="50"/>
      <c r="L248" s="50"/>
      <c r="N248" s="50"/>
      <c r="O248" s="50"/>
    </row>
    <row r="249" spans="1:15" ht="15.75" customHeight="1">
      <c r="A249" s="1"/>
      <c r="B249" s="4"/>
      <c r="C249" s="4"/>
      <c r="D249" s="4"/>
      <c r="E249" s="4"/>
      <c r="F249" s="4"/>
      <c r="G249" s="4"/>
      <c r="H249" s="4"/>
      <c r="I249" s="50"/>
      <c r="J249" s="50"/>
      <c r="L249" s="50"/>
      <c r="N249" s="50"/>
      <c r="O249" s="50"/>
    </row>
    <row r="250" spans="1:15" ht="15.75" customHeight="1">
      <c r="A250" s="1"/>
      <c r="B250" s="4"/>
      <c r="C250" s="4"/>
      <c r="D250" s="4"/>
      <c r="E250" s="4"/>
      <c r="F250" s="4"/>
      <c r="G250" s="4"/>
      <c r="H250" s="4"/>
      <c r="I250" s="50"/>
      <c r="J250" s="50"/>
      <c r="L250" s="50"/>
      <c r="N250" s="50"/>
      <c r="O250" s="50"/>
    </row>
    <row r="251" spans="1:15" ht="15.75" customHeight="1">
      <c r="A251" s="1"/>
      <c r="B251" s="4"/>
      <c r="C251" s="4"/>
      <c r="D251" s="4"/>
      <c r="E251" s="4"/>
      <c r="F251" s="4"/>
      <c r="G251" s="4"/>
      <c r="H251" s="4"/>
      <c r="I251" s="50"/>
      <c r="J251" s="50"/>
      <c r="L251" s="50"/>
      <c r="N251" s="50"/>
      <c r="O251" s="50"/>
    </row>
    <row r="252" spans="1:15" ht="15.75" customHeight="1">
      <c r="A252" s="1"/>
      <c r="B252" s="4"/>
      <c r="C252" s="4"/>
      <c r="D252" s="4"/>
      <c r="E252" s="4"/>
      <c r="F252" s="4"/>
      <c r="G252" s="4"/>
      <c r="H252" s="4"/>
      <c r="I252" s="50"/>
      <c r="J252" s="50"/>
      <c r="L252" s="50"/>
      <c r="N252" s="50"/>
      <c r="O252" s="50"/>
    </row>
    <row r="253" spans="1:15" ht="15.75" customHeight="1">
      <c r="A253" s="1"/>
      <c r="B253" s="4"/>
      <c r="C253" s="4"/>
      <c r="D253" s="4"/>
      <c r="E253" s="4"/>
      <c r="F253" s="4"/>
      <c r="G253" s="4"/>
      <c r="H253" s="4"/>
      <c r="I253" s="50"/>
      <c r="J253" s="50"/>
      <c r="L253" s="50"/>
      <c r="N253" s="50"/>
      <c r="O253" s="50"/>
    </row>
  </sheetData>
  <sheetProtection password="CC3D" sheet="1" objects="1" scenarios="1"/>
  <printOptions/>
  <pageMargins left="0.75" right="0.5" top="0.75" bottom="0.75" header="0.5" footer="1.5"/>
  <pageSetup horizontalDpi="300" verticalDpi="300" orientation="portrait" paperSize="9" scale="87" r:id="rId2"/>
  <headerFooter alignWithMargins="0">
    <oddHeader>&amp;R&amp;P</oddHeader>
    <oddFooter xml:space="preserve">&amp;L&amp;"Times New Roman,Bold"The notes set out on pages 5 to 11 form an integral  part of, and should be read in conjunction with, this interim financial report.&amp;C </oddFooter>
  </headerFooter>
  <rowBreaks count="5" manualBreakCount="5">
    <brk id="50" max="17" man="1"/>
    <brk id="102" max="17" man="1"/>
    <brk id="132" max="17" man="1"/>
    <brk id="179" max="17" man="1"/>
    <brk id="233" max="17" man="1"/>
  </rowBreaks>
  <drawing r:id="rId1"/>
</worksheet>
</file>

<file path=xl/worksheets/sheet2.xml><?xml version="1.0" encoding="utf-8"?>
<worksheet xmlns="http://schemas.openxmlformats.org/spreadsheetml/2006/main" xmlns:r="http://schemas.openxmlformats.org/officeDocument/2006/relationships">
  <dimension ref="A2:J23"/>
  <sheetViews>
    <sheetView workbookViewId="0" topLeftCell="K1">
      <selection activeCell="A1" sqref="A1:J16384"/>
    </sheetView>
  </sheetViews>
  <sheetFormatPr defaultColWidth="9.00390625" defaultRowHeight="15.75"/>
  <cols>
    <col min="1" max="1" width="4.875" style="0" hidden="1" customWidth="1"/>
    <col min="2" max="2" width="4.25390625" style="0" hidden="1" customWidth="1"/>
    <col min="3" max="10" width="9.00390625" style="0" hidden="1" customWidth="1"/>
  </cols>
  <sheetData>
    <row r="2" spans="1:10" ht="15.75">
      <c r="A2" s="5" t="s">
        <v>95</v>
      </c>
      <c r="B2" s="1" t="s">
        <v>129</v>
      </c>
      <c r="C2" s="4"/>
      <c r="D2" s="4"/>
      <c r="E2" s="44"/>
      <c r="F2" s="44"/>
      <c r="G2" s="44"/>
      <c r="H2" s="44"/>
      <c r="I2" s="44"/>
      <c r="J2" s="9"/>
    </row>
    <row r="3" spans="1:10" ht="15.75">
      <c r="A3" s="5"/>
      <c r="B3" s="4" t="s">
        <v>96</v>
      </c>
      <c r="C3" s="4"/>
      <c r="D3" s="4"/>
      <c r="E3" s="44"/>
      <c r="F3" s="44"/>
      <c r="G3" s="44"/>
      <c r="H3" s="44"/>
      <c r="I3" s="44"/>
      <c r="J3" s="9"/>
    </row>
    <row r="4" spans="1:10" ht="15.75">
      <c r="A4" s="5"/>
      <c r="B4" s="45"/>
      <c r="D4" s="4"/>
      <c r="E4" s="44"/>
      <c r="F4" s="44"/>
      <c r="G4" s="44"/>
      <c r="H4" s="44"/>
      <c r="I4" s="44"/>
      <c r="J4" s="9"/>
    </row>
    <row r="5" spans="1:10" ht="15.75">
      <c r="A5" s="5"/>
      <c r="B5" s="45"/>
      <c r="D5" s="4"/>
      <c r="E5" s="44"/>
      <c r="F5" s="44"/>
      <c r="G5" s="44"/>
      <c r="H5" s="44" t="s">
        <v>137</v>
      </c>
      <c r="I5" s="44" t="s">
        <v>127</v>
      </c>
      <c r="J5" s="9"/>
    </row>
    <row r="6" spans="1:10" ht="15.75">
      <c r="A6" s="5"/>
      <c r="B6" s="45"/>
      <c r="D6" s="4"/>
      <c r="E6" s="44"/>
      <c r="F6" s="44"/>
      <c r="G6" s="44"/>
      <c r="H6" s="44" t="s">
        <v>29</v>
      </c>
      <c r="I6" s="44" t="s">
        <v>29</v>
      </c>
      <c r="J6" s="9"/>
    </row>
    <row r="7" spans="1:10" ht="15.75">
      <c r="A7" s="5"/>
      <c r="B7" s="45"/>
      <c r="D7" s="4"/>
      <c r="E7" s="44"/>
      <c r="F7" s="44"/>
      <c r="H7" s="44" t="s">
        <v>128</v>
      </c>
      <c r="I7" s="44" t="s">
        <v>128</v>
      </c>
      <c r="J7" s="9"/>
    </row>
    <row r="8" spans="1:10" ht="15.75">
      <c r="A8" s="5"/>
      <c r="B8" s="109" t="s">
        <v>133</v>
      </c>
      <c r="D8" s="4"/>
      <c r="E8" s="44"/>
      <c r="F8" s="44"/>
      <c r="G8" s="44"/>
      <c r="H8" s="44" t="s">
        <v>134</v>
      </c>
      <c r="I8" s="44" t="s">
        <v>134</v>
      </c>
      <c r="J8" s="9"/>
    </row>
    <row r="9" spans="1:10" ht="15.75">
      <c r="A9" s="5"/>
      <c r="B9" s="45"/>
      <c r="C9" s="44" t="s">
        <v>97</v>
      </c>
      <c r="D9" s="4"/>
      <c r="E9" s="44"/>
      <c r="F9" s="44"/>
      <c r="G9" s="44"/>
      <c r="H9" s="44">
        <v>1409</v>
      </c>
      <c r="I9" s="44">
        <v>3429</v>
      </c>
      <c r="J9" s="9"/>
    </row>
    <row r="10" spans="1:10" ht="15.75">
      <c r="A10" s="5"/>
      <c r="B10" s="45"/>
      <c r="C10" s="44" t="s">
        <v>130</v>
      </c>
      <c r="D10" s="4"/>
      <c r="E10" s="44"/>
      <c r="F10" s="44"/>
      <c r="G10" s="44"/>
      <c r="H10" s="44">
        <v>0</v>
      </c>
      <c r="I10" s="44">
        <v>0</v>
      </c>
      <c r="J10" s="9"/>
    </row>
    <row r="11" spans="1:10" ht="15.75">
      <c r="A11" s="5"/>
      <c r="B11" s="45"/>
      <c r="C11" s="44" t="s">
        <v>131</v>
      </c>
      <c r="D11" s="4"/>
      <c r="E11" s="44"/>
      <c r="F11" s="44"/>
      <c r="G11" s="44"/>
      <c r="H11" s="44">
        <v>0</v>
      </c>
      <c r="I11" s="44">
        <v>0</v>
      </c>
      <c r="J11" s="9"/>
    </row>
    <row r="12" spans="1:10" ht="15.75">
      <c r="A12" s="5"/>
      <c r="B12" s="45"/>
      <c r="C12" s="44" t="s">
        <v>98</v>
      </c>
      <c r="D12" s="4"/>
      <c r="E12" s="44"/>
      <c r="F12" s="44"/>
      <c r="G12" s="44"/>
      <c r="H12" s="44">
        <v>0</v>
      </c>
      <c r="I12" s="44">
        <v>0</v>
      </c>
      <c r="J12" s="9"/>
    </row>
    <row r="13" spans="1:10" ht="16.5" thickBot="1">
      <c r="A13" s="5"/>
      <c r="B13" s="45"/>
      <c r="C13" s="4" t="s">
        <v>132</v>
      </c>
      <c r="D13" s="4"/>
      <c r="E13" s="44"/>
      <c r="F13" s="44"/>
      <c r="G13" s="44"/>
      <c r="H13" s="110">
        <f>SUM(H9:H12)</f>
        <v>1409</v>
      </c>
      <c r="I13" s="110">
        <f>SUM(I9:I12)</f>
        <v>3429</v>
      </c>
      <c r="J13" s="9"/>
    </row>
    <row r="14" spans="1:10" ht="16.5" thickTop="1">
      <c r="A14" s="5"/>
      <c r="B14" s="109" t="s">
        <v>135</v>
      </c>
      <c r="C14" s="4"/>
      <c r="D14" s="4"/>
      <c r="E14" s="44"/>
      <c r="F14" s="44"/>
      <c r="G14" s="44"/>
      <c r="H14" s="46"/>
      <c r="I14" s="46"/>
      <c r="J14" s="9"/>
    </row>
    <row r="15" spans="1:10" ht="15.75">
      <c r="A15" s="5"/>
      <c r="B15" s="45"/>
      <c r="C15" s="44" t="s">
        <v>97</v>
      </c>
      <c r="D15" s="4"/>
      <c r="E15" s="44"/>
      <c r="F15" s="44"/>
      <c r="G15" s="44"/>
      <c r="H15" s="46">
        <f>345-H16</f>
        <v>347</v>
      </c>
      <c r="I15" s="46">
        <v>-88</v>
      </c>
      <c r="J15" s="9"/>
    </row>
    <row r="16" spans="1:10" ht="15.75">
      <c r="A16" s="5"/>
      <c r="B16" s="45"/>
      <c r="C16" s="44" t="s">
        <v>130</v>
      </c>
      <c r="D16" s="4"/>
      <c r="E16" s="44"/>
      <c r="F16" s="44"/>
      <c r="G16" s="44"/>
      <c r="H16" s="46">
        <v>-2</v>
      </c>
      <c r="I16" s="46">
        <v>-3</v>
      </c>
      <c r="J16" s="9"/>
    </row>
    <row r="17" spans="1:10" ht="15.75">
      <c r="A17" s="5"/>
      <c r="B17" s="45"/>
      <c r="C17" s="44" t="s">
        <v>131</v>
      </c>
      <c r="D17" s="4"/>
      <c r="E17" s="44"/>
      <c r="F17" s="44"/>
      <c r="G17" s="44"/>
      <c r="H17" s="46"/>
      <c r="I17" s="46">
        <v>0</v>
      </c>
      <c r="J17" s="9"/>
    </row>
    <row r="18" spans="1:10" ht="15.75">
      <c r="A18" s="5"/>
      <c r="B18" s="45"/>
      <c r="C18" s="44" t="s">
        <v>98</v>
      </c>
      <c r="D18" s="4"/>
      <c r="E18" s="44"/>
      <c r="F18" s="44"/>
      <c r="G18" s="44"/>
      <c r="H18" s="46"/>
      <c r="I18" s="46">
        <v>0</v>
      </c>
      <c r="J18" s="9"/>
    </row>
    <row r="19" spans="1:10" ht="16.5" thickBot="1">
      <c r="A19" s="5"/>
      <c r="B19" s="45"/>
      <c r="C19" s="4" t="s">
        <v>136</v>
      </c>
      <c r="D19" s="4"/>
      <c r="E19" s="44"/>
      <c r="F19" s="44"/>
      <c r="G19" s="44"/>
      <c r="H19" s="110">
        <f>SUM(H15:H18)</f>
        <v>345</v>
      </c>
      <c r="I19" s="110">
        <f>SUM(I15:I18)</f>
        <v>-91</v>
      </c>
      <c r="J19" s="9"/>
    </row>
    <row r="20" spans="1:10" ht="16.5" thickTop="1">
      <c r="A20" s="5"/>
      <c r="B20" s="45"/>
      <c r="C20" s="4"/>
      <c r="D20" s="4"/>
      <c r="E20" s="44"/>
      <c r="F20" s="44"/>
      <c r="G20" s="44"/>
      <c r="H20" s="46"/>
      <c r="I20" s="46"/>
      <c r="J20" s="9"/>
    </row>
    <row r="21" spans="1:10" ht="15.75">
      <c r="A21" s="5"/>
      <c r="B21" s="45"/>
      <c r="C21" s="4"/>
      <c r="D21" s="4"/>
      <c r="E21" s="44"/>
      <c r="F21" s="44"/>
      <c r="G21" s="44"/>
      <c r="H21" s="46"/>
      <c r="I21" s="46"/>
      <c r="J21" s="9"/>
    </row>
    <row r="22" spans="1:10" ht="15.75">
      <c r="A22" s="48"/>
      <c r="B22" s="9"/>
      <c r="C22" s="9"/>
      <c r="D22" s="9"/>
      <c r="F22" s="44"/>
      <c r="G22" s="9"/>
      <c r="H22" s="49"/>
      <c r="I22" s="9"/>
      <c r="J22" s="46"/>
    </row>
    <row r="23" spans="4:9" ht="15.75">
      <c r="D23" s="9"/>
      <c r="G23" s="9"/>
      <c r="H23" s="49"/>
      <c r="I23" s="9"/>
    </row>
  </sheetData>
  <sheetProtection password="CC3D" sheet="1" objects="1" scenarios="1"/>
  <printOptions/>
  <pageMargins left="0.75" right="0.26"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N79"/>
  <sheetViews>
    <sheetView zoomScale="75" zoomScaleNormal="75" workbookViewId="0" topLeftCell="P1">
      <selection activeCell="P1" sqref="P1"/>
    </sheetView>
  </sheetViews>
  <sheetFormatPr defaultColWidth="9.00390625" defaultRowHeight="15.75"/>
  <cols>
    <col min="1" max="1" width="30.125" style="0" hidden="1" customWidth="1"/>
    <col min="2" max="2" width="10.00390625" style="0" hidden="1" customWidth="1"/>
    <col min="3" max="3" width="10.50390625" style="0" hidden="1" customWidth="1"/>
    <col min="4" max="4" width="10.875" style="0" hidden="1" customWidth="1"/>
    <col min="5" max="5" width="13.625" style="0" hidden="1" customWidth="1"/>
    <col min="6" max="6" width="9.875" style="0" hidden="1" customWidth="1"/>
    <col min="7" max="7" width="10.50390625" style="0" hidden="1" customWidth="1"/>
    <col min="8" max="9" width="13.625" style="0" hidden="1" customWidth="1"/>
    <col min="10" max="10" width="10.50390625" style="0" hidden="1" customWidth="1"/>
    <col min="11" max="11" width="11.25390625" style="26" hidden="1" customWidth="1"/>
    <col min="12" max="12" width="10.125" style="0" hidden="1" customWidth="1"/>
    <col min="13" max="13" width="13.00390625" style="0" hidden="1" customWidth="1"/>
    <col min="14" max="15" width="9.00390625" style="0" hidden="1" customWidth="1"/>
  </cols>
  <sheetData>
    <row r="1" spans="1:5" ht="15.75">
      <c r="A1" s="23" t="s">
        <v>55</v>
      </c>
      <c r="E1" s="25"/>
    </row>
    <row r="2" spans="1:11" s="28" customFormat="1" ht="15.75">
      <c r="A2" s="27" t="s">
        <v>56</v>
      </c>
      <c r="E2" s="25"/>
      <c r="K2" s="29"/>
    </row>
    <row r="3" spans="1:11" s="28" customFormat="1" ht="15.75">
      <c r="A3" s="27" t="s">
        <v>144</v>
      </c>
      <c r="K3" s="29"/>
    </row>
    <row r="4" s="28" customFormat="1" ht="15.75">
      <c r="K4" s="29"/>
    </row>
    <row r="5" spans="2:11" s="28" customFormat="1" ht="15.75">
      <c r="B5" s="24" t="s">
        <v>124</v>
      </c>
      <c r="C5" s="24" t="s">
        <v>145</v>
      </c>
      <c r="D5" s="31"/>
      <c r="K5" s="29"/>
    </row>
    <row r="6" spans="2:11" s="28" customFormat="1" ht="15.75">
      <c r="B6" s="30" t="s">
        <v>57</v>
      </c>
      <c r="C6" s="30" t="s">
        <v>58</v>
      </c>
      <c r="D6" s="32" t="s">
        <v>59</v>
      </c>
      <c r="K6" s="29"/>
    </row>
    <row r="7" spans="2:11" s="33" customFormat="1" ht="15.75">
      <c r="B7" s="30" t="s">
        <v>37</v>
      </c>
      <c r="C7" s="30" t="s">
        <v>37</v>
      </c>
      <c r="D7" s="30" t="s">
        <v>37</v>
      </c>
      <c r="E7" s="33" t="s">
        <v>60</v>
      </c>
      <c r="F7" s="33" t="s">
        <v>61</v>
      </c>
      <c r="G7" s="33" t="s">
        <v>62</v>
      </c>
      <c r="H7" s="33" t="s">
        <v>63</v>
      </c>
      <c r="I7" s="33" t="s">
        <v>64</v>
      </c>
      <c r="K7" s="34"/>
    </row>
    <row r="8" spans="1:11" s="28" customFormat="1" ht="15.75">
      <c r="A8" s="28" t="s">
        <v>65</v>
      </c>
      <c r="B8" s="31">
        <v>6539</v>
      </c>
      <c r="C8" s="31">
        <f>+'FS'!M63</f>
        <v>5900</v>
      </c>
      <c r="D8" s="31">
        <f aca="true" t="shared" si="0" ref="D8:D24">+B8-C8</f>
        <v>639</v>
      </c>
      <c r="E8" s="35">
        <v>-17</v>
      </c>
      <c r="F8" s="35">
        <v>-46</v>
      </c>
      <c r="G8" s="35">
        <v>550</v>
      </c>
      <c r="H8" s="35">
        <v>137</v>
      </c>
      <c r="I8" s="114">
        <v>15</v>
      </c>
      <c r="J8" s="31">
        <f>+D8-E8-F8-G8-H8-I8</f>
        <v>0</v>
      </c>
      <c r="K8" s="37">
        <v>1</v>
      </c>
    </row>
    <row r="9" spans="1:11" s="28" customFormat="1" ht="15.75">
      <c r="A9" s="28" t="s">
        <v>66</v>
      </c>
      <c r="B9" s="31">
        <v>0</v>
      </c>
      <c r="C9" s="31">
        <v>0</v>
      </c>
      <c r="D9" s="31">
        <f t="shared" si="0"/>
        <v>0</v>
      </c>
      <c r="E9" s="38">
        <v>0</v>
      </c>
      <c r="F9" s="31"/>
      <c r="G9" s="35"/>
      <c r="H9" s="35"/>
      <c r="I9" s="35">
        <v>0</v>
      </c>
      <c r="J9" s="31">
        <f aca="true" t="shared" si="1" ref="J9:J24">+D9-E9-F9-G9-H9-I9</f>
        <v>0</v>
      </c>
      <c r="K9" s="37">
        <v>2</v>
      </c>
    </row>
    <row r="10" spans="1:11" s="28" customFormat="1" ht="15.75">
      <c r="A10" s="28" t="s">
        <v>67</v>
      </c>
      <c r="B10" s="31">
        <v>360</v>
      </c>
      <c r="C10" s="31">
        <f>+'FS'!M65</f>
        <v>338</v>
      </c>
      <c r="D10" s="31">
        <f t="shared" si="0"/>
        <v>22</v>
      </c>
      <c r="E10" s="31">
        <v>0</v>
      </c>
      <c r="F10" s="31">
        <v>-7</v>
      </c>
      <c r="G10" s="31">
        <v>29</v>
      </c>
      <c r="H10" s="31"/>
      <c r="I10" s="31"/>
      <c r="J10" s="31">
        <f t="shared" si="1"/>
        <v>0</v>
      </c>
      <c r="K10" s="37">
        <v>3</v>
      </c>
    </row>
    <row r="11" spans="1:11" s="28" customFormat="1" ht="15.75">
      <c r="A11" s="28" t="s">
        <v>68</v>
      </c>
      <c r="B11" s="31">
        <v>16624</v>
      </c>
      <c r="C11" s="31">
        <f>+'FS'!M68</f>
        <v>264</v>
      </c>
      <c r="D11" s="31">
        <f t="shared" si="0"/>
        <v>16360</v>
      </c>
      <c r="E11" s="35">
        <f>+D11</f>
        <v>16360</v>
      </c>
      <c r="F11" s="31"/>
      <c r="G11" s="31"/>
      <c r="H11" s="36"/>
      <c r="I11" s="31"/>
      <c r="J11" s="31">
        <f t="shared" si="1"/>
        <v>0</v>
      </c>
      <c r="K11" s="37">
        <v>4</v>
      </c>
    </row>
    <row r="12" spans="2:11" s="28" customFormat="1" ht="15.75">
      <c r="B12" s="31"/>
      <c r="C12" s="31"/>
      <c r="D12" s="31"/>
      <c r="E12" s="35"/>
      <c r="F12" s="31"/>
      <c r="G12" s="31"/>
      <c r="H12" s="108" t="s">
        <v>119</v>
      </c>
      <c r="I12" s="108" t="s">
        <v>155</v>
      </c>
      <c r="J12" s="31"/>
      <c r="K12" s="37">
        <v>5</v>
      </c>
    </row>
    <row r="13" spans="1:11" s="28" customFormat="1" ht="15.75">
      <c r="A13" s="28" t="s">
        <v>157</v>
      </c>
      <c r="B13" s="31">
        <f>7224+597</f>
        <v>7821</v>
      </c>
      <c r="C13" s="31">
        <f>+'FS'!M69+'FS'!M70</f>
        <v>7203</v>
      </c>
      <c r="D13" s="31">
        <f>+B13-C13</f>
        <v>618</v>
      </c>
      <c r="E13" s="31">
        <v>672</v>
      </c>
      <c r="F13" s="115"/>
      <c r="G13" s="31"/>
      <c r="H13" s="31">
        <v>-607</v>
      </c>
      <c r="I13" s="31">
        <v>553</v>
      </c>
      <c r="J13" s="31">
        <f>+D13-E13-F13-G13-H13-I13</f>
        <v>0</v>
      </c>
      <c r="K13" s="37">
        <v>6</v>
      </c>
    </row>
    <row r="14" spans="1:11" s="28" customFormat="1" ht="15.75">
      <c r="A14" s="28" t="s">
        <v>69</v>
      </c>
      <c r="B14" s="31">
        <v>0</v>
      </c>
      <c r="C14" s="31">
        <v>0</v>
      </c>
      <c r="D14" s="31">
        <f>+B14-C14</f>
        <v>0</v>
      </c>
      <c r="E14" s="38">
        <v>0</v>
      </c>
      <c r="F14" s="31"/>
      <c r="G14" s="31"/>
      <c r="H14" s="31"/>
      <c r="I14" s="35">
        <v>0</v>
      </c>
      <c r="J14" s="31">
        <f t="shared" si="1"/>
        <v>0</v>
      </c>
      <c r="K14" s="37">
        <v>7</v>
      </c>
    </row>
    <row r="15" spans="2:11" s="28" customFormat="1" ht="15.75">
      <c r="B15" s="31"/>
      <c r="C15" s="31"/>
      <c r="D15" s="31"/>
      <c r="E15" s="38"/>
      <c r="F15" s="31"/>
      <c r="G15" s="31"/>
      <c r="H15" s="108" t="s">
        <v>121</v>
      </c>
      <c r="I15" s="35"/>
      <c r="J15" s="31"/>
      <c r="K15" s="37">
        <v>8</v>
      </c>
    </row>
    <row r="16" spans="1:11" s="28" customFormat="1" ht="15.75">
      <c r="A16" s="28" t="s">
        <v>120</v>
      </c>
      <c r="B16" s="31">
        <v>-88409</v>
      </c>
      <c r="C16" s="31">
        <f>-'FS'!M74-'FS'!M80-'FS'!M81-'FS'!M84</f>
        <v>-99972</v>
      </c>
      <c r="D16" s="92">
        <f>+B16-C16</f>
        <v>11563</v>
      </c>
      <c r="E16" s="31">
        <f>+D16-H16</f>
        <v>-2213</v>
      </c>
      <c r="F16" s="31"/>
      <c r="G16" s="31"/>
      <c r="H16" s="31">
        <v>13776</v>
      </c>
      <c r="I16" s="31">
        <f>+E19</f>
        <v>0</v>
      </c>
      <c r="J16" s="31">
        <f>+D16-E16-F16-G16-H16-I16</f>
        <v>0</v>
      </c>
      <c r="K16" s="37">
        <v>9</v>
      </c>
    </row>
    <row r="17" spans="2:11" s="28" customFormat="1" ht="15.75">
      <c r="B17" s="31"/>
      <c r="C17" s="31"/>
      <c r="D17" s="92"/>
      <c r="E17" s="35"/>
      <c r="F17" s="31"/>
      <c r="G17" s="31"/>
      <c r="H17" s="31"/>
      <c r="I17" s="31"/>
      <c r="J17" s="31"/>
      <c r="K17" s="37">
        <v>10</v>
      </c>
    </row>
    <row r="18" spans="1:12" s="28" customFormat="1" ht="15.75">
      <c r="A18" s="28" t="s">
        <v>70</v>
      </c>
      <c r="B18" s="31">
        <v>-63251</v>
      </c>
      <c r="C18" s="31">
        <f>-'FS'!M82</f>
        <v>-63251</v>
      </c>
      <c r="D18" s="92">
        <f t="shared" si="0"/>
        <v>0</v>
      </c>
      <c r="E18" s="35"/>
      <c r="F18" s="31"/>
      <c r="G18" s="31"/>
      <c r="H18" s="31"/>
      <c r="I18" s="31">
        <f>-E19</f>
        <v>0</v>
      </c>
      <c r="J18" s="31">
        <f t="shared" si="1"/>
        <v>0</v>
      </c>
      <c r="K18" s="37">
        <v>11</v>
      </c>
      <c r="L18" s="28">
        <f>SUM(J18:J18)</f>
        <v>0</v>
      </c>
    </row>
    <row r="19" spans="1:11" s="28" customFormat="1" ht="15.75">
      <c r="A19" s="28" t="s">
        <v>71</v>
      </c>
      <c r="B19" s="39">
        <v>-13848</v>
      </c>
      <c r="C19" s="39">
        <f>-'FS'!M83</f>
        <v>-13848</v>
      </c>
      <c r="D19" s="92">
        <f>+B19-C19</f>
        <v>0</v>
      </c>
      <c r="E19" s="40">
        <f>+D19</f>
        <v>0</v>
      </c>
      <c r="F19" s="31"/>
      <c r="G19" s="31"/>
      <c r="H19" s="31"/>
      <c r="I19" s="31"/>
      <c r="J19" s="31">
        <f t="shared" si="1"/>
        <v>0</v>
      </c>
      <c r="K19" s="37">
        <v>12</v>
      </c>
    </row>
    <row r="20" spans="1:11" s="28" customFormat="1" ht="15.75">
      <c r="A20" s="28" t="s">
        <v>156</v>
      </c>
      <c r="B20" s="39">
        <f>609-597</f>
        <v>12</v>
      </c>
      <c r="C20" s="39">
        <f>+'FS'!M71</f>
        <v>10</v>
      </c>
      <c r="D20" s="92">
        <f>+B20-C20</f>
        <v>2</v>
      </c>
      <c r="E20" s="39">
        <f>+D20-F20</f>
        <v>2</v>
      </c>
      <c r="F20" s="115"/>
      <c r="G20" s="31"/>
      <c r="H20" s="31"/>
      <c r="I20" s="31"/>
      <c r="J20" s="31">
        <f t="shared" si="1"/>
        <v>0</v>
      </c>
      <c r="K20" s="37">
        <v>13</v>
      </c>
    </row>
    <row r="21" spans="1:11" s="28" customFormat="1" ht="15.75">
      <c r="A21" s="28" t="s">
        <v>72</v>
      </c>
      <c r="B21" s="31">
        <v>-19980</v>
      </c>
      <c r="C21" s="31">
        <f>-'FS'!M90</f>
        <v>-19980</v>
      </c>
      <c r="D21" s="92">
        <f t="shared" si="0"/>
        <v>0</v>
      </c>
      <c r="E21" s="31"/>
      <c r="F21" s="31"/>
      <c r="G21" s="31"/>
      <c r="H21" s="31"/>
      <c r="I21" s="31"/>
      <c r="J21" s="31">
        <f t="shared" si="1"/>
        <v>0</v>
      </c>
      <c r="K21" s="37">
        <v>14</v>
      </c>
    </row>
    <row r="22" spans="1:11" s="28" customFormat="1" ht="15.75">
      <c r="A22" s="28" t="s">
        <v>73</v>
      </c>
      <c r="B22" s="31">
        <v>0</v>
      </c>
      <c r="C22" s="31">
        <v>0</v>
      </c>
      <c r="D22" s="92">
        <f t="shared" si="0"/>
        <v>0</v>
      </c>
      <c r="E22" s="31"/>
      <c r="F22" s="31"/>
      <c r="G22" s="31"/>
      <c r="H22" s="35"/>
      <c r="I22" s="31"/>
      <c r="J22" s="31">
        <f t="shared" si="1"/>
        <v>0</v>
      </c>
      <c r="K22" s="37">
        <v>15</v>
      </c>
    </row>
    <row r="23" spans="1:11" s="28" customFormat="1" ht="15.75">
      <c r="A23" s="28" t="s">
        <v>74</v>
      </c>
      <c r="B23" s="31">
        <v>154132</v>
      </c>
      <c r="C23" s="31">
        <f>-'FS'!M92</f>
        <v>183336</v>
      </c>
      <c r="D23" s="35">
        <f t="shared" si="0"/>
        <v>-29204</v>
      </c>
      <c r="E23" s="31"/>
      <c r="F23" s="31">
        <f>+D23</f>
        <v>-29204</v>
      </c>
      <c r="G23" s="31"/>
      <c r="H23" s="31"/>
      <c r="I23" s="31"/>
      <c r="J23" s="31">
        <f t="shared" si="1"/>
        <v>0</v>
      </c>
      <c r="K23" s="37">
        <v>16</v>
      </c>
    </row>
    <row r="24" spans="2:11" s="28" customFormat="1" ht="16.5" thickBot="1">
      <c r="B24" s="31"/>
      <c r="C24" s="31"/>
      <c r="D24" s="31">
        <f t="shared" si="0"/>
        <v>0</v>
      </c>
      <c r="E24" s="31"/>
      <c r="F24" s="31"/>
      <c r="G24" s="31"/>
      <c r="H24" s="31"/>
      <c r="I24" s="31"/>
      <c r="J24" s="31">
        <f t="shared" si="1"/>
        <v>0</v>
      </c>
      <c r="K24" s="37">
        <v>17</v>
      </c>
    </row>
    <row r="25" spans="2:11" s="28" customFormat="1" ht="16.5" thickBot="1">
      <c r="B25" s="95">
        <f>SUM(B8:B24)</f>
        <v>0</v>
      </c>
      <c r="C25" s="96">
        <f>SUM(C8:C24)</f>
        <v>0</v>
      </c>
      <c r="D25" s="96">
        <f aca="true" t="shared" si="2" ref="D25:J25">SUM(D8:D24)</f>
        <v>0</v>
      </c>
      <c r="E25" s="96">
        <f t="shared" si="2"/>
        <v>14804</v>
      </c>
      <c r="F25" s="96">
        <f t="shared" si="2"/>
        <v>-29257</v>
      </c>
      <c r="G25" s="96">
        <f t="shared" si="2"/>
        <v>579</v>
      </c>
      <c r="H25" s="96">
        <f t="shared" si="2"/>
        <v>13306</v>
      </c>
      <c r="I25" s="96">
        <f t="shared" si="2"/>
        <v>568</v>
      </c>
      <c r="J25" s="97">
        <f t="shared" si="2"/>
        <v>0</v>
      </c>
      <c r="K25" s="37">
        <v>18</v>
      </c>
    </row>
    <row r="26" spans="2:11" s="28" customFormat="1" ht="15.75">
      <c r="B26" s="92">
        <v>0</v>
      </c>
      <c r="C26" s="92">
        <v>0</v>
      </c>
      <c r="D26" s="92">
        <v>0</v>
      </c>
      <c r="E26" s="92"/>
      <c r="F26" s="92"/>
      <c r="G26" s="92"/>
      <c r="H26" s="92"/>
      <c r="I26" s="92"/>
      <c r="J26" s="92">
        <v>0</v>
      </c>
      <c r="K26" s="29"/>
    </row>
    <row r="27" spans="3:11" s="28" customFormat="1" ht="15.75">
      <c r="C27" s="4"/>
      <c r="F27" s="31"/>
      <c r="G27" s="31"/>
      <c r="K27" s="28" t="s">
        <v>101</v>
      </c>
    </row>
    <row r="28" spans="3:11" s="28" customFormat="1" ht="15.75">
      <c r="C28" s="4"/>
      <c r="F28" s="31"/>
      <c r="G28" s="31"/>
      <c r="J28" s="94" t="s">
        <v>65</v>
      </c>
      <c r="K28" s="28" t="s">
        <v>115</v>
      </c>
    </row>
    <row r="29" spans="2:11" s="28" customFormat="1" ht="15.75">
      <c r="B29" s="31"/>
      <c r="C29" s="31"/>
      <c r="F29" s="31"/>
      <c r="G29" s="31"/>
      <c r="H29" s="28" t="s">
        <v>125</v>
      </c>
      <c r="J29" s="31">
        <f>+B8</f>
        <v>6539</v>
      </c>
      <c r="K29" s="28">
        <v>360</v>
      </c>
    </row>
    <row r="30" spans="1:11" s="28" customFormat="1" ht="16.5" thickBot="1">
      <c r="A30" s="28" t="s">
        <v>71</v>
      </c>
      <c r="B30" s="39">
        <v>-13848</v>
      </c>
      <c r="C30" s="39">
        <v>-13848</v>
      </c>
      <c r="F30" s="31"/>
      <c r="G30" s="31"/>
      <c r="H30" s="28" t="s">
        <v>60</v>
      </c>
      <c r="J30" s="92">
        <v>17</v>
      </c>
      <c r="K30" s="72"/>
    </row>
    <row r="31" spans="1:11" s="28" customFormat="1" ht="16.5" thickBot="1">
      <c r="A31" s="28" t="s">
        <v>116</v>
      </c>
      <c r="B31" s="28">
        <v>609</v>
      </c>
      <c r="C31" s="4">
        <f>+C20</f>
        <v>10</v>
      </c>
      <c r="F31" s="31"/>
      <c r="G31" s="31"/>
      <c r="J31" s="99">
        <f>SUM(J29:J30)</f>
        <v>6556</v>
      </c>
      <c r="K31" s="98">
        <f>SUM(K29:K30)</f>
        <v>360</v>
      </c>
    </row>
    <row r="32" spans="2:10" s="28" customFormat="1" ht="16.5" thickBot="1">
      <c r="B32" s="10">
        <f>SUM(B30:B31)</f>
        <v>-13239</v>
      </c>
      <c r="C32" s="10">
        <f>SUM(C30:C31)</f>
        <v>-13838</v>
      </c>
      <c r="F32" s="31"/>
      <c r="G32" s="31"/>
      <c r="H32" s="41" t="s">
        <v>75</v>
      </c>
      <c r="J32" s="31"/>
    </row>
    <row r="33" spans="3:11" s="28" customFormat="1" ht="16.5" thickTop="1">
      <c r="C33" s="4"/>
      <c r="E33" s="9"/>
      <c r="F33" s="31"/>
      <c r="G33" s="31"/>
      <c r="H33" s="28" t="s">
        <v>61</v>
      </c>
      <c r="J33" s="100">
        <v>46</v>
      </c>
      <c r="K33" s="106">
        <v>7</v>
      </c>
    </row>
    <row r="34" spans="3:11" s="28" customFormat="1" ht="16.5" thickBot="1">
      <c r="C34" s="4"/>
      <c r="E34" s="9"/>
      <c r="F34" s="9"/>
      <c r="G34" s="9"/>
      <c r="H34" s="28" t="s">
        <v>76</v>
      </c>
      <c r="J34" s="101">
        <v>-550</v>
      </c>
      <c r="K34" s="107">
        <v>-29</v>
      </c>
    </row>
    <row r="35" spans="3:11" s="28" customFormat="1" ht="15.75">
      <c r="C35" s="4"/>
      <c r="E35" s="9"/>
      <c r="F35" s="9"/>
      <c r="G35" s="9"/>
      <c r="H35" s="28" t="s">
        <v>77</v>
      </c>
      <c r="J35" s="31">
        <f>SUM(J33:J34)</f>
        <v>-504</v>
      </c>
      <c r="K35" s="28">
        <f>SUM(K33:K34)</f>
        <v>-22</v>
      </c>
    </row>
    <row r="36" spans="3:11" s="28" customFormat="1" ht="15.75">
      <c r="C36" s="4"/>
      <c r="E36" s="9"/>
      <c r="F36" s="9"/>
      <c r="G36" s="9"/>
      <c r="H36" s="28" t="s">
        <v>106</v>
      </c>
      <c r="J36" s="31">
        <v>-15</v>
      </c>
      <c r="K36" s="28">
        <v>0</v>
      </c>
    </row>
    <row r="37" spans="3:11" s="28" customFormat="1" ht="16.5" thickBot="1">
      <c r="C37" s="4"/>
      <c r="E37" s="9"/>
      <c r="F37" s="9"/>
      <c r="G37" s="9"/>
      <c r="H37" s="28" t="s">
        <v>63</v>
      </c>
      <c r="J37" s="31">
        <v>-137</v>
      </c>
      <c r="K37" s="28">
        <v>0</v>
      </c>
    </row>
    <row r="38" spans="3:11" s="28" customFormat="1" ht="16.5" thickBot="1">
      <c r="C38" s="4"/>
      <c r="E38" s="9"/>
      <c r="F38" s="9"/>
      <c r="G38" s="9"/>
      <c r="H38" s="28" t="s">
        <v>146</v>
      </c>
      <c r="J38" s="95">
        <f>+J29+J30+J35+J37+J36</f>
        <v>5900</v>
      </c>
      <c r="K38" s="111">
        <f>+K29+K30+K35+K37+K36</f>
        <v>338</v>
      </c>
    </row>
    <row r="39" spans="3:7" s="28" customFormat="1" ht="15.75">
      <c r="C39" s="4"/>
      <c r="E39" s="9"/>
      <c r="F39" s="9"/>
      <c r="G39" s="9"/>
    </row>
    <row r="40" spans="3:7" s="28" customFormat="1" ht="15.75">
      <c r="C40" s="4"/>
      <c r="E40" s="9"/>
      <c r="F40" s="9"/>
      <c r="G40" s="9"/>
    </row>
    <row r="41" spans="3:11" s="28" customFormat="1" ht="15.75">
      <c r="C41" s="4"/>
      <c r="F41" s="31"/>
      <c r="G41" s="31"/>
      <c r="H41" s="28" t="s">
        <v>62</v>
      </c>
      <c r="J41" s="28">
        <v>550</v>
      </c>
      <c r="K41" s="28">
        <v>29</v>
      </c>
    </row>
    <row r="42" spans="3:11" s="28" customFormat="1" ht="16.5" thickBot="1">
      <c r="C42" s="4"/>
      <c r="F42" s="31"/>
      <c r="G42" s="9"/>
      <c r="H42" s="42" t="s">
        <v>78</v>
      </c>
      <c r="J42" s="28">
        <v>-504</v>
      </c>
      <c r="K42" s="28">
        <v>-22</v>
      </c>
    </row>
    <row r="43" spans="1:14" s="9" customFormat="1" ht="15.75" customHeight="1" thickBot="1">
      <c r="A43" s="28"/>
      <c r="B43" s="31"/>
      <c r="C43" s="31"/>
      <c r="D43" s="31"/>
      <c r="E43" s="31"/>
      <c r="F43" s="31"/>
      <c r="H43" s="28" t="s">
        <v>61</v>
      </c>
      <c r="I43" s="28"/>
      <c r="J43" s="99">
        <f>SUM(J41:J42)</f>
        <v>46</v>
      </c>
      <c r="K43" s="98">
        <f>SUM(K41:K42)</f>
        <v>7</v>
      </c>
      <c r="L43" s="28"/>
      <c r="M43" s="28"/>
      <c r="N43" s="28"/>
    </row>
    <row r="44" spans="1:13" s="9" customFormat="1" ht="15.75" customHeight="1">
      <c r="A44" s="28"/>
      <c r="B44" s="31"/>
      <c r="C44" s="31"/>
      <c r="D44" s="31"/>
      <c r="E44" s="31"/>
      <c r="F44" s="31"/>
      <c r="H44" s="28"/>
      <c r="I44" s="28"/>
      <c r="J44" s="28"/>
      <c r="K44" s="102"/>
      <c r="L44" s="28"/>
      <c r="M44" s="28"/>
    </row>
    <row r="45" spans="1:11" s="9" customFormat="1" ht="15.75" customHeight="1">
      <c r="A45" s="28"/>
      <c r="B45" s="28"/>
      <c r="C45" s="28"/>
      <c r="D45" s="28"/>
      <c r="E45" s="28"/>
      <c r="F45" s="28"/>
      <c r="I45" s="28"/>
      <c r="K45" s="102"/>
    </row>
    <row r="46" spans="1:7" s="9" customFormat="1" ht="15.75" customHeight="1">
      <c r="A46" s="28"/>
      <c r="B46" s="28"/>
      <c r="C46" s="28"/>
      <c r="D46" s="28"/>
      <c r="E46" s="28"/>
      <c r="F46" s="28"/>
      <c r="G46" s="28"/>
    </row>
    <row r="47" spans="1:7" s="9" customFormat="1" ht="15.75" customHeight="1">
      <c r="A47" s="28"/>
      <c r="B47" s="28"/>
      <c r="C47" s="28"/>
      <c r="D47" s="28"/>
      <c r="E47" s="28"/>
      <c r="F47" s="28"/>
      <c r="G47" s="28"/>
    </row>
    <row r="48" spans="1:7" s="9" customFormat="1" ht="15.75" customHeight="1">
      <c r="A48" s="28"/>
      <c r="B48" s="28"/>
      <c r="C48" s="28"/>
      <c r="D48" s="28"/>
      <c r="E48" s="28"/>
      <c r="F48" s="28"/>
      <c r="G48" s="31"/>
    </row>
    <row r="49" spans="1:7" s="9" customFormat="1" ht="15.75" customHeight="1">
      <c r="A49" s="28"/>
      <c r="B49" s="28"/>
      <c r="C49" s="28"/>
      <c r="D49" s="28"/>
      <c r="E49" s="28"/>
      <c r="F49" s="28"/>
      <c r="G49" s="31"/>
    </row>
    <row r="50" spans="1:7" s="9" customFormat="1" ht="15.75" customHeight="1">
      <c r="A50" s="28"/>
      <c r="B50" s="28"/>
      <c r="C50" s="28"/>
      <c r="D50" s="28"/>
      <c r="E50" s="28"/>
      <c r="F50" s="28"/>
      <c r="G50" s="28"/>
    </row>
    <row r="51" spans="8:13" s="28" customFormat="1" ht="15.75">
      <c r="H51" s="9"/>
      <c r="I51" s="9"/>
      <c r="J51" s="9"/>
      <c r="K51" s="9"/>
      <c r="L51" s="9"/>
      <c r="M51" s="9"/>
    </row>
    <row r="52" s="28" customFormat="1" ht="15.75">
      <c r="K52" s="29"/>
    </row>
    <row r="53" s="28" customFormat="1" ht="15.75">
      <c r="K53" s="29"/>
    </row>
    <row r="54" s="28" customFormat="1" ht="15.75">
      <c r="K54" s="29"/>
    </row>
    <row r="55" s="28" customFormat="1" ht="15.75">
      <c r="K55" s="29"/>
    </row>
    <row r="56" s="28" customFormat="1" ht="15.75">
      <c r="K56" s="29"/>
    </row>
    <row r="57" s="28" customFormat="1" ht="15.75">
      <c r="K57" s="29"/>
    </row>
    <row r="58" s="28" customFormat="1" ht="15.75">
      <c r="K58" s="29"/>
    </row>
    <row r="59" s="28" customFormat="1" ht="15.75">
      <c r="K59" s="29"/>
    </row>
    <row r="60" s="28" customFormat="1" ht="15.75">
      <c r="K60" s="29"/>
    </row>
    <row r="61" s="28" customFormat="1" ht="15.75">
      <c r="K61" s="29"/>
    </row>
    <row r="62" s="28" customFormat="1" ht="15.75">
      <c r="K62" s="29"/>
    </row>
    <row r="63" s="28" customFormat="1" ht="15.75">
      <c r="K63" s="29"/>
    </row>
    <row r="64" s="28" customFormat="1" ht="15.75">
      <c r="K64" s="29"/>
    </row>
    <row r="65" s="28" customFormat="1" ht="15.75">
      <c r="K65" s="29"/>
    </row>
    <row r="66" s="28" customFormat="1" ht="15.75">
      <c r="K66" s="29"/>
    </row>
    <row r="67" s="28" customFormat="1" ht="15.75">
      <c r="K67" s="29"/>
    </row>
    <row r="68" s="28" customFormat="1" ht="15.75">
      <c r="K68" s="29"/>
    </row>
    <row r="69" spans="1:11" s="28" customFormat="1" ht="15.75">
      <c r="A69"/>
      <c r="B69"/>
      <c r="C69"/>
      <c r="D69"/>
      <c r="E69"/>
      <c r="F69"/>
      <c r="K69" s="29"/>
    </row>
    <row r="70" spans="1:11" s="28" customFormat="1" ht="15.75">
      <c r="A70"/>
      <c r="B70"/>
      <c r="C70"/>
      <c r="D70"/>
      <c r="E70"/>
      <c r="F70"/>
      <c r="K70" s="29"/>
    </row>
    <row r="71" spans="1:11" s="28" customFormat="1" ht="15.75">
      <c r="A71"/>
      <c r="B71"/>
      <c r="C71"/>
      <c r="D71"/>
      <c r="E71"/>
      <c r="F71"/>
      <c r="K71" s="29"/>
    </row>
    <row r="72" spans="1:11" s="28" customFormat="1" ht="15.75">
      <c r="A72"/>
      <c r="B72"/>
      <c r="C72"/>
      <c r="D72"/>
      <c r="E72"/>
      <c r="F72"/>
      <c r="K72" s="29"/>
    </row>
    <row r="73" spans="1:11" s="28" customFormat="1" ht="15.75">
      <c r="A73"/>
      <c r="B73"/>
      <c r="C73"/>
      <c r="D73"/>
      <c r="E73"/>
      <c r="F73"/>
      <c r="K73" s="29"/>
    </row>
    <row r="74" spans="1:11" s="28" customFormat="1" ht="15.75">
      <c r="A74"/>
      <c r="B74"/>
      <c r="C74"/>
      <c r="D74"/>
      <c r="E74"/>
      <c r="F74"/>
      <c r="G74"/>
      <c r="K74" s="29"/>
    </row>
    <row r="75" spans="1:11" s="28" customFormat="1" ht="15.75">
      <c r="A75"/>
      <c r="B75"/>
      <c r="C75"/>
      <c r="D75"/>
      <c r="E75"/>
      <c r="F75"/>
      <c r="G75"/>
      <c r="K75" s="29"/>
    </row>
    <row r="76" spans="1:11" s="28" customFormat="1" ht="15.75">
      <c r="A76"/>
      <c r="B76"/>
      <c r="C76"/>
      <c r="D76"/>
      <c r="E76"/>
      <c r="F76"/>
      <c r="G76"/>
      <c r="K76" s="29"/>
    </row>
    <row r="77" spans="1:11" s="28" customFormat="1" ht="15.75">
      <c r="A77"/>
      <c r="B77"/>
      <c r="C77"/>
      <c r="D77"/>
      <c r="E77"/>
      <c r="F77"/>
      <c r="G77"/>
      <c r="K77" s="29"/>
    </row>
    <row r="78" spans="1:11" s="28" customFormat="1" ht="15.75">
      <c r="A78"/>
      <c r="B78"/>
      <c r="C78"/>
      <c r="D78"/>
      <c r="E78"/>
      <c r="F78"/>
      <c r="G78"/>
      <c r="K78" s="29"/>
    </row>
    <row r="79" spans="8:13" ht="15.75">
      <c r="H79" s="28"/>
      <c r="I79" s="28"/>
      <c r="J79" s="28"/>
      <c r="K79" s="29"/>
      <c r="L79" s="28"/>
      <c r="M79" s="28"/>
    </row>
  </sheetData>
  <sheetProtection password="CC3D" sheet="1" objects="1" scenarios="1"/>
  <printOptions/>
  <pageMargins left="0.75" right="0.75" top="0.28" bottom="0.33" header="0.2" footer="0.2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dc:creator>
  <cp:keywords/>
  <dc:description/>
  <cp:lastModifiedBy>Erica S. Fernando</cp:lastModifiedBy>
  <cp:lastPrinted>2005-03-31T01:34:25Z</cp:lastPrinted>
  <dcterms:created xsi:type="dcterms:W3CDTF">1997-12-01T03:30:46Z</dcterms:created>
  <dcterms:modified xsi:type="dcterms:W3CDTF">2005-04-01T17:07:34Z</dcterms:modified>
  <cp:category/>
  <cp:version/>
  <cp:contentType/>
  <cp:contentStatus/>
</cp:coreProperties>
</file>