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<sst xmlns="http://schemas.openxmlformats.org/spreadsheetml/2006/main" count="165" uniqueCount="127">
  <si>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</si>
  <si>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</si>
  <si>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</si>
  <si>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</si>
  <si>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</si>
  <si>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</si>
  <si>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</si>
  <si>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</si>
  <si>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</si>
  <si>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</si>
  <si>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</si>
  <si>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</si>
  <si>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</si>
  <si>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</si>
  <si>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</si>
  <si>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</si>
  <si>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</si>
  <si>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</si>
  <si>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</si>
  <si>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</si>
  <si>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</si>
  <si>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</si>
  <si>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</si>
  <si>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</si>
  <si>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</si>
  <si>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</si>
  <si>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</si>
  <si>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</si>
  <si>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</si>
  <si>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</si>
  <si>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</si>
  <si>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</si>
  <si>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Retained profit</t>
  </si>
  <si>
    <t>Provision for retirement benefits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</si>
  <si>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</si>
  <si>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</si>
  <si>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</si>
  <si>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</si>
  <si>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</si>
  <si>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</si>
  <si>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</si>
  <si>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group</t>
  </si>
  <si>
    <t>associates</t>
  </si>
  <si>
    <t>Minority interest</t>
  </si>
  <si>
    <t>sen</t>
  </si>
  <si>
    <t>CONDENSED CONSOLIDATED STATEMENT OF CHANGES IN EQUITY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</si>
  <si>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</si>
  <si>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</si>
  <si>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</si>
  <si>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</si>
  <si>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</si>
  <si>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</si>
  <si>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</si>
  <si>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</si>
  <si>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</si>
  <si>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</si>
  <si>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Currency translation differences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</si>
  <si>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</si>
  <si>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</si>
  <si>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</si>
  <si>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</si>
  <si>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</si>
  <si>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</si>
  <si>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</si>
  <si>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</si>
  <si>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</si>
  <si>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</si>
  <si>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</si>
  <si>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</si>
  <si>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</si>
  <si>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</si>
  <si>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</si>
  <si>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</si>
  <si>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</si>
  <si>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</si>
  <si>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</si>
  <si>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</si>
  <si>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</si>
  <si>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</si>
  <si>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</si>
  <si>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Taxation</t>
  </si>
  <si>
    <t>Associated Companies</t>
  </si>
  <si>
    <t>Revaluation reserve and other reserves</t>
  </si>
  <si>
    <t>&lt;----------Non-distributable---------&gt;</t>
  </si>
  <si>
    <t>Proceeds from disposal of property, plant and equipment</t>
  </si>
  <si>
    <t>Repayment of term loans and other bank borrowings</t>
  </si>
  <si>
    <t>Effects of exchange rate changes on cash and cash equivalents</t>
  </si>
  <si>
    <t>Repayment of hire purchase creditors</t>
  </si>
  <si>
    <t>Deferred Tax Assets</t>
  </si>
  <si>
    <t>Borrowings</t>
  </si>
  <si>
    <t>Deferred tax liabilities</t>
  </si>
  <si>
    <t>Balance as at 1 January 2004</t>
  </si>
  <si>
    <t>Tax Recoverable</t>
  </si>
  <si>
    <t>Loss after taxation</t>
  </si>
  <si>
    <t>Loss before taxation</t>
  </si>
  <si>
    <t xml:space="preserve">- Basic   (based on weighted average number of </t>
  </si>
  <si>
    <t xml:space="preserve">- Diluted  (based on weighted average number of </t>
  </si>
  <si>
    <t>Dividend received from other investments</t>
  </si>
  <si>
    <t>Dividend - 31 December 2003</t>
  </si>
  <si>
    <t>As at 31/12/2004</t>
  </si>
  <si>
    <t>Balance as at 31 December 2004</t>
  </si>
  <si>
    <t>Net loss for the year</t>
  </si>
  <si>
    <t>Proceeds from disposal of quoted shares</t>
  </si>
  <si>
    <t>31/3/2004</t>
  </si>
  <si>
    <t>31/3/2005</t>
  </si>
  <si>
    <t xml:space="preserve">               ordinary shares of 190,718,829) </t>
  </si>
  <si>
    <t xml:space="preserve">                 ordinary shares of 190,718,829) </t>
  </si>
  <si>
    <t>As at 31/3/2005</t>
  </si>
  <si>
    <t>Net loss for the period</t>
  </si>
  <si>
    <t>for the year ended 31 December 2004.</t>
  </si>
  <si>
    <t>Balance as at 1 January 2005</t>
  </si>
  <si>
    <t>Balance as at 31 March 2005</t>
  </si>
  <si>
    <t>31/3/05</t>
  </si>
  <si>
    <t>31/3/04</t>
  </si>
  <si>
    <t>3 months ended</t>
  </si>
  <si>
    <t>Interim Report for the Period Ended 31 March 2005</t>
  </si>
  <si>
    <t>Interim Report for the period ended 31 March 2005</t>
  </si>
  <si>
    <t>Profit / (Loss) from operations</t>
  </si>
  <si>
    <t>Net decrease in cash and cash equivalents</t>
  </si>
  <si>
    <t>Net cash (used in)/ generated from investing activities</t>
  </si>
  <si>
    <t>Net cash generated from / (used in) operating activities</t>
  </si>
  <si>
    <t>Interim report for the period ended 31 March 2005</t>
  </si>
  <si>
    <t>the Annual Financial Report for the year ended 31 December 2004.</t>
  </si>
  <si>
    <t>Amount due from associates</t>
  </si>
  <si>
    <t>Acquisition of subsidiary- accretion of group interest</t>
  </si>
  <si>
    <t>Tax refund / tax paid</t>
  </si>
  <si>
    <t>Acquisition of subsidiary - issue of shares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</si>
</sst>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4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Alignment="1">
      <alignment/>
    </xf>
    <xf numFmtId="165" fontId="5" fillId="0" borderId="4" xfId="15" applyNumberFormat="1" applyFont="1" applyBorder="1" applyAlignment="1">
      <alignment/>
    </xf>
    <xf numFmtId="172" fontId="4" fillId="0" borderId="0" xfId="16" applyNumberFormat="1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/>
    </xf>
    <xf numFmtId="172" fontId="4" fillId="0" borderId="0" xfId="16" applyNumberFormat="1" applyFont="1" applyFill="1" applyAlignment="1" quotePrefix="1">
      <alignment/>
    </xf>
    <xf numFmtId="172" fontId="4" fillId="0" borderId="0" xfId="16" applyNumberFormat="1" applyFont="1" applyFill="1" applyAlignment="1">
      <alignment horizontal="left"/>
    </xf>
    <xf numFmtId="165" fontId="4" fillId="0" borderId="0" xfId="15" applyNumberFormat="1" applyFont="1" applyFill="1" applyAlignment="1">
      <alignment/>
    </xf>
    <xf numFmtId="172" fontId="4" fillId="0" borderId="0" xfId="16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5" xfId="15" applyNumberFormat="1" applyFont="1" applyBorder="1" applyAlignment="1">
      <alignment/>
    </xf>
    <xf numFmtId="0" fontId="8" fillId="0" borderId="0" xfId="0" applyFont="1" applyAlignment="1" quotePrefix="1">
      <alignment/>
    </xf>
    <xf numFmtId="165" fontId="8" fillId="0" borderId="1" xfId="15" applyNumberFormat="1" applyFont="1" applyBorder="1" applyAlignment="1">
      <alignment/>
    </xf>
    <xf numFmtId="165" fontId="8" fillId="0" borderId="7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0" xfId="15" applyNumberFormat="1" applyFont="1" applyAlignment="1">
      <alignment horizontal="right"/>
    </xf>
    <xf numFmtId="43" fontId="8" fillId="0" borderId="0" xfId="15" applyFont="1" applyAlignment="1">
      <alignment horizontal="right"/>
    </xf>
    <xf numFmtId="165" fontId="2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9"/>
  <sheetViews>
    <sheetView workbookViewId="0" topLeftCell="A5">
      <selection activeCell="E19" sqref="E19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20</v>
      </c>
      <c r="B2" s="2"/>
      <c r="C2" s="2"/>
      <c r="D2" s="2"/>
      <c r="E2" s="2"/>
      <c r="F2" s="2"/>
      <c r="G2" s="18"/>
    </row>
    <row r="3" spans="1:6" ht="15.75">
      <c r="A3" s="2" t="s">
        <v>35</v>
      </c>
      <c r="B3" s="2"/>
      <c r="C3" s="2"/>
      <c r="D3" s="2"/>
      <c r="E3" s="2"/>
      <c r="F3" s="2"/>
    </row>
    <row r="4" spans="1:6" ht="15.75">
      <c r="A4" s="2" t="s">
        <v>116</v>
      </c>
      <c r="B4" s="2"/>
      <c r="C4" s="2"/>
      <c r="D4" s="2"/>
      <c r="E4" s="2"/>
      <c r="F4" s="2"/>
    </row>
    <row r="5" ht="15.75">
      <c r="A5" s="15" t="s">
        <v>0</v>
      </c>
    </row>
    <row r="6" spans="5:7" s="3" customFormat="1" ht="15.75">
      <c r="E6" s="3" t="s">
        <v>107</v>
      </c>
      <c r="G6" s="3" t="s">
        <v>99</v>
      </c>
    </row>
    <row r="7" spans="5:7" ht="15.75">
      <c r="E7" s="3" t="s">
        <v>11</v>
      </c>
      <c r="G7" s="3" t="s">
        <v>11</v>
      </c>
    </row>
    <row r="9" spans="3:8" ht="15.75">
      <c r="C9" s="4" t="s">
        <v>21</v>
      </c>
      <c r="E9" s="5">
        <v>239189</v>
      </c>
      <c r="G9" s="5">
        <v>242521</v>
      </c>
      <c r="H9" s="5"/>
    </row>
    <row r="10" spans="5:8" ht="15.75">
      <c r="E10" s="5"/>
      <c r="G10" s="5"/>
      <c r="H10" s="5"/>
    </row>
    <row r="11" spans="3:8" ht="15.75">
      <c r="C11" s="4" t="s">
        <v>22</v>
      </c>
      <c r="E11" s="5">
        <v>8870</v>
      </c>
      <c r="G11" s="5">
        <v>8870</v>
      </c>
      <c r="H11" s="5"/>
    </row>
    <row r="12" spans="5:8" ht="15.75">
      <c r="E12" s="5"/>
      <c r="G12" s="5"/>
      <c r="H12" s="5"/>
    </row>
    <row r="13" spans="3:8" ht="15.75">
      <c r="C13" s="6" t="s">
        <v>81</v>
      </c>
      <c r="E13" s="5">
        <f>16033+PL!D23</f>
        <v>16612</v>
      </c>
      <c r="G13" s="5">
        <v>16033</v>
      </c>
      <c r="H13" s="5"/>
    </row>
    <row r="14" spans="5:8" ht="15.75">
      <c r="E14" s="5"/>
      <c r="G14" s="5"/>
      <c r="H14" s="5"/>
    </row>
    <row r="15" spans="3:8" ht="15.75">
      <c r="C15" s="1" t="s">
        <v>23</v>
      </c>
      <c r="E15" s="5">
        <v>8737</v>
      </c>
      <c r="G15" s="5">
        <v>8729</v>
      </c>
      <c r="H15" s="5"/>
    </row>
    <row r="16" spans="3:8" ht="15.75">
      <c r="C16" s="1" t="s">
        <v>12</v>
      </c>
      <c r="D16" s="1" t="s">
        <v>12</v>
      </c>
      <c r="E16" s="5"/>
      <c r="G16" s="5"/>
      <c r="H16" s="5"/>
    </row>
    <row r="17" spans="3:8" ht="15.75">
      <c r="C17" s="1" t="s">
        <v>24</v>
      </c>
      <c r="E17" s="5">
        <v>10907</v>
      </c>
      <c r="G17" s="5">
        <v>10907</v>
      </c>
      <c r="H17" s="5"/>
    </row>
    <row r="18" spans="5:8" ht="15.75">
      <c r="E18" s="5"/>
      <c r="G18" s="5"/>
      <c r="H18" s="5"/>
    </row>
    <row r="19" spans="3:8" ht="15.75">
      <c r="C19" s="1" t="s">
        <v>88</v>
      </c>
      <c r="E19" s="5">
        <v>2447</v>
      </c>
      <c r="G19" s="5">
        <v>2437</v>
      </c>
      <c r="H19" s="5"/>
    </row>
    <row r="20" spans="5:8" ht="15.75">
      <c r="E20" s="5"/>
      <c r="G20" s="5"/>
      <c r="H20" s="5"/>
    </row>
    <row r="21" spans="3:8" ht="15.75">
      <c r="C21" s="1" t="s">
        <v>13</v>
      </c>
      <c r="E21" s="5"/>
      <c r="G21" s="5"/>
      <c r="H21" s="5"/>
    </row>
    <row r="22" spans="3:8" ht="15.75">
      <c r="C22" s="7"/>
      <c r="D22" s="1" t="s">
        <v>26</v>
      </c>
      <c r="E22" s="8">
        <v>246</v>
      </c>
      <c r="G22" s="8">
        <v>279</v>
      </c>
      <c r="H22" s="5"/>
    </row>
    <row r="23" spans="3:8" ht="15.75">
      <c r="C23" s="7"/>
      <c r="D23" s="1" t="s">
        <v>27</v>
      </c>
      <c r="E23" s="9">
        <v>72689</v>
      </c>
      <c r="G23" s="9">
        <v>62770</v>
      </c>
      <c r="H23" s="5"/>
    </row>
    <row r="24" spans="3:8" ht="15.75">
      <c r="C24" s="7"/>
      <c r="D24" s="1" t="s">
        <v>123</v>
      </c>
      <c r="E24" s="9">
        <v>22671</v>
      </c>
      <c r="G24" s="9">
        <v>26258</v>
      </c>
      <c r="H24" s="5"/>
    </row>
    <row r="25" spans="3:8" ht="15.75">
      <c r="C25" s="7"/>
      <c r="D25" s="1" t="s">
        <v>28</v>
      </c>
      <c r="E25" s="9">
        <v>58270</v>
      </c>
      <c r="G25" s="9">
        <v>58330</v>
      </c>
      <c r="H25" s="5"/>
    </row>
    <row r="26" spans="3:8" ht="15.75">
      <c r="C26" s="7"/>
      <c r="D26" s="1" t="s">
        <v>92</v>
      </c>
      <c r="E26" s="9">
        <v>3593</v>
      </c>
      <c r="G26" s="9">
        <v>5938</v>
      </c>
      <c r="H26" s="5"/>
    </row>
    <row r="27" spans="3:8" ht="15.75">
      <c r="C27" s="7"/>
      <c r="D27" s="1" t="s">
        <v>29</v>
      </c>
      <c r="E27" s="9">
        <v>19742</v>
      </c>
      <c r="G27" s="9">
        <v>17746</v>
      </c>
      <c r="H27" s="5"/>
    </row>
    <row r="28" spans="3:8" ht="15.75">
      <c r="C28" s="7"/>
      <c r="E28" s="9"/>
      <c r="G28" s="9"/>
      <c r="H28" s="5"/>
    </row>
    <row r="29" spans="5:8" ht="15.75">
      <c r="E29" s="10">
        <f>SUM(E22:E28)</f>
        <v>177211</v>
      </c>
      <c r="G29" s="10">
        <f>SUM(G22:G28)</f>
        <v>171321</v>
      </c>
      <c r="H29" s="5"/>
    </row>
    <row r="30" spans="3:8" ht="15.75">
      <c r="C30" s="1" t="s">
        <v>14</v>
      </c>
      <c r="E30" s="9"/>
      <c r="G30" s="9"/>
      <c r="H30" s="5"/>
    </row>
    <row r="31" spans="3:8" ht="15.75">
      <c r="C31" s="7"/>
      <c r="D31" s="1" t="s">
        <v>30</v>
      </c>
      <c r="E31" s="9">
        <v>29386</v>
      </c>
      <c r="G31" s="9">
        <v>26732</v>
      </c>
      <c r="H31" s="5"/>
    </row>
    <row r="32" spans="3:8" ht="15.75">
      <c r="C32" s="7"/>
      <c r="D32" s="1" t="s">
        <v>31</v>
      </c>
      <c r="E32" s="9">
        <v>53445</v>
      </c>
      <c r="G32" s="9">
        <v>50028</v>
      </c>
      <c r="H32" s="5"/>
    </row>
    <row r="33" spans="3:8" ht="15.75">
      <c r="C33" s="7"/>
      <c r="D33" s="1" t="s">
        <v>89</v>
      </c>
      <c r="E33" s="9">
        <v>55871</v>
      </c>
      <c r="G33" s="9">
        <v>80948</v>
      </c>
      <c r="H33" s="5"/>
    </row>
    <row r="34" spans="3:8" ht="15.75">
      <c r="C34" s="7"/>
      <c r="D34" s="1" t="s">
        <v>15</v>
      </c>
      <c r="E34" s="9">
        <v>125</v>
      </c>
      <c r="G34" s="9">
        <v>161</v>
      </c>
      <c r="H34" s="5"/>
    </row>
    <row r="35" spans="3:8" ht="15.75">
      <c r="C35" s="7"/>
      <c r="E35" s="9"/>
      <c r="G35" s="9"/>
      <c r="H35" s="5"/>
    </row>
    <row r="36" spans="5:8" ht="15.75">
      <c r="E36" s="10">
        <f>SUM(E31:E35)</f>
        <v>138827</v>
      </c>
      <c r="G36" s="10">
        <f>SUM(G31:G35)</f>
        <v>157869</v>
      </c>
      <c r="H36" s="5"/>
    </row>
    <row r="37" spans="5:8" ht="15.75">
      <c r="E37" s="5"/>
      <c r="G37" s="5"/>
      <c r="H37" s="5"/>
    </row>
    <row r="38" spans="3:8" ht="15.75">
      <c r="C38" s="1" t="s">
        <v>78</v>
      </c>
      <c r="E38" s="11">
        <f>+E29-E36</f>
        <v>38384</v>
      </c>
      <c r="G38" s="11">
        <f>+G29-G36</f>
        <v>13452</v>
      </c>
      <c r="H38" s="5"/>
    </row>
    <row r="39" spans="5:8" ht="16.5" thickBot="1">
      <c r="E39" s="12">
        <f>SUM(E9:E19)+E38</f>
        <v>325146</v>
      </c>
      <c r="G39" s="12">
        <f>SUM(G9:G19)+G38</f>
        <v>302949</v>
      </c>
      <c r="H39" s="5"/>
    </row>
    <row r="40" spans="5:8" ht="16.5" thickTop="1">
      <c r="E40" s="5"/>
      <c r="G40" s="5"/>
      <c r="H40" s="5"/>
    </row>
    <row r="41" spans="3:8" ht="15.75">
      <c r="C41" s="1" t="s">
        <v>79</v>
      </c>
      <c r="E41" s="5"/>
      <c r="G41" s="5"/>
      <c r="H41" s="5"/>
    </row>
    <row r="42" spans="3:8" ht="15.75">
      <c r="C42" s="1" t="s">
        <v>16</v>
      </c>
      <c r="E42" s="5">
        <f>'Chg in equity'!D32</f>
        <v>190719</v>
      </c>
      <c r="G42" s="5">
        <v>190719</v>
      </c>
      <c r="H42" s="5"/>
    </row>
    <row r="43" spans="3:8" ht="15.75">
      <c r="C43" s="1" t="s">
        <v>17</v>
      </c>
      <c r="E43" s="5"/>
      <c r="G43" s="5"/>
      <c r="H43" s="5"/>
    </row>
    <row r="44" spans="3:8" ht="15.75">
      <c r="C44" s="7"/>
      <c r="D44" s="1" t="s">
        <v>18</v>
      </c>
      <c r="E44" s="5">
        <f>'Chg in equity'!E32</f>
        <v>70945</v>
      </c>
      <c r="G44" s="5">
        <f>'Chg in equity'!E25</f>
        <v>70945</v>
      </c>
      <c r="H44" s="5"/>
    </row>
    <row r="45" spans="3:8" ht="15.75">
      <c r="C45" s="7"/>
      <c r="D45" s="1" t="s">
        <v>82</v>
      </c>
      <c r="E45" s="5">
        <f>'Chg in equity'!F32</f>
        <v>-1887</v>
      </c>
      <c r="G45" s="5">
        <f>'Chg in equity'!F25</f>
        <v>-1887</v>
      </c>
      <c r="H45" s="5"/>
    </row>
    <row r="46" spans="3:8" ht="15.75">
      <c r="C46" s="7"/>
      <c r="D46" s="1" t="s">
        <v>32</v>
      </c>
      <c r="E46" s="13">
        <f>'Chg in equity'!H32</f>
        <v>1728</v>
      </c>
      <c r="G46" s="13">
        <f>'Chg in equity'!H25</f>
        <v>2627</v>
      </c>
      <c r="H46" s="5"/>
    </row>
    <row r="47" spans="3:10" ht="15.75">
      <c r="C47" s="7"/>
      <c r="E47" s="5">
        <f>SUM(E42:E46)</f>
        <v>261505</v>
      </c>
      <c r="G47" s="5">
        <f>SUM(G42:G46)</f>
        <v>262404</v>
      </c>
      <c r="H47" s="5"/>
      <c r="J47" s="19"/>
    </row>
    <row r="48" spans="5:8" ht="15.75">
      <c r="E48" s="5"/>
      <c r="G48" s="5"/>
      <c r="H48" s="5"/>
    </row>
    <row r="49" spans="3:8" ht="15.75">
      <c r="C49" s="1" t="s">
        <v>19</v>
      </c>
      <c r="E49" s="5">
        <v>-2606</v>
      </c>
      <c r="G49" s="5">
        <v>-2692</v>
      </c>
      <c r="H49" s="5"/>
    </row>
    <row r="50" spans="5:8" ht="15.75">
      <c r="E50" s="5"/>
      <c r="G50" s="5"/>
      <c r="H50" s="5"/>
    </row>
    <row r="51" spans="3:8" ht="15.75">
      <c r="C51" s="1" t="s">
        <v>89</v>
      </c>
      <c r="E51" s="5">
        <v>61426</v>
      </c>
      <c r="G51" s="5">
        <v>38416</v>
      </c>
      <c r="H51" s="5"/>
    </row>
    <row r="52" spans="5:8" ht="15.75">
      <c r="E52" s="5"/>
      <c r="G52" s="5"/>
      <c r="H52" s="5"/>
    </row>
    <row r="53" spans="3:8" ht="15.75">
      <c r="C53" s="1" t="s">
        <v>33</v>
      </c>
      <c r="E53" s="5">
        <v>644</v>
      </c>
      <c r="G53" s="5">
        <v>644</v>
      </c>
      <c r="H53" s="5"/>
    </row>
    <row r="54" spans="5:8" ht="15.75">
      <c r="E54" s="5"/>
      <c r="G54" s="5"/>
      <c r="H54" s="5"/>
    </row>
    <row r="55" spans="3:8" ht="15.75">
      <c r="C55" s="1" t="s">
        <v>90</v>
      </c>
      <c r="E55" s="5">
        <v>4177</v>
      </c>
      <c r="G55" s="5">
        <v>4177</v>
      </c>
      <c r="H55" s="5"/>
    </row>
    <row r="56" spans="5:8" ht="16.5" thickBot="1">
      <c r="E56" s="12">
        <f>SUM(E47:E55)</f>
        <v>325146</v>
      </c>
      <c r="G56" s="12">
        <f>SUM(G47:G55)</f>
        <v>302949</v>
      </c>
      <c r="H56" s="5"/>
    </row>
    <row r="57" spans="5:8" ht="16.5" thickTop="1">
      <c r="E57" s="5">
        <f>+E39-E56</f>
        <v>0</v>
      </c>
      <c r="G57" s="5">
        <f>+G39-G56</f>
        <v>0</v>
      </c>
      <c r="H57" s="5"/>
    </row>
    <row r="58" spans="3:8" ht="15.75">
      <c r="C58" s="1" t="s">
        <v>34</v>
      </c>
      <c r="E58" s="14">
        <f>(SUM(E42:E46)-E17)/E42</f>
        <v>1.3139645237233837</v>
      </c>
      <c r="G58" s="14">
        <f>(SUM(G42:G46)-G17)/G42</f>
        <v>1.3186782648818418</v>
      </c>
      <c r="H58" s="5"/>
    </row>
    <row r="59" spans="7:8" ht="15.75">
      <c r="G59" s="5"/>
      <c r="H59" s="5"/>
    </row>
    <row r="60" spans="3:8" ht="15.75">
      <c r="C60" s="15" t="s">
        <v>73</v>
      </c>
      <c r="G60" s="5"/>
      <c r="H60" s="5"/>
    </row>
    <row r="61" spans="3:8" ht="15.75">
      <c r="C61" s="15" t="s">
        <v>109</v>
      </c>
      <c r="G61" s="5"/>
      <c r="H61" s="5"/>
    </row>
    <row r="62" spans="3:8" ht="15.75">
      <c r="C62" s="15"/>
      <c r="G62" s="5"/>
      <c r="H62" s="5"/>
    </row>
    <row r="63" spans="7:8" ht="15.75"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</sheetData>
  <printOptions/>
  <pageMargins left="0.86" right="0.22" top="0.36" bottom="0.38" header="0.25" footer="0.1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workbookViewId="0" topLeftCell="A19">
      <selection activeCell="C30" sqref="C30"/>
    </sheetView>
  </sheetViews>
  <sheetFormatPr defaultColWidth="9.140625" defaultRowHeight="12.75"/>
  <cols>
    <col min="1" max="2" width="2.8515625" style="48" customWidth="1"/>
    <col min="3" max="3" width="52.7109375" style="48" customWidth="1"/>
    <col min="4" max="4" width="16.140625" style="48" customWidth="1"/>
    <col min="5" max="5" width="1.8515625" style="48" customWidth="1"/>
    <col min="6" max="6" width="20.8515625" style="48" customWidth="1"/>
    <col min="7" max="7" width="3.421875" style="48" customWidth="1"/>
    <col min="8" max="8" width="14.140625" style="48" customWidth="1"/>
    <col min="9" max="9" width="2.00390625" style="48" customWidth="1"/>
    <col min="10" max="10" width="19.28125" style="48" customWidth="1"/>
    <col min="11" max="11" width="2.7109375" style="48" customWidth="1"/>
    <col min="12" max="12" width="9.140625" style="48" customWidth="1"/>
    <col min="13" max="13" width="10.57421875" style="48" bestFit="1" customWidth="1"/>
    <col min="14" max="16384" width="9.140625" style="48" customWidth="1"/>
  </cols>
  <sheetData>
    <row r="2" spans="2:10" ht="18.75">
      <c r="B2" s="47" t="s">
        <v>20</v>
      </c>
      <c r="C2" s="47"/>
      <c r="J2" s="49"/>
    </row>
    <row r="3" spans="2:3" ht="18.75">
      <c r="B3" s="47" t="s">
        <v>36</v>
      </c>
      <c r="C3" s="47"/>
    </row>
    <row r="4" spans="2:3" ht="18.75">
      <c r="B4" s="47" t="s">
        <v>115</v>
      </c>
      <c r="C4" s="47"/>
    </row>
    <row r="5" ht="18.75">
      <c r="B5" s="50" t="s">
        <v>0</v>
      </c>
    </row>
    <row r="7" ht="18.75">
      <c r="D7" s="51"/>
    </row>
    <row r="10" spans="4:10" s="51" customFormat="1" ht="18.75">
      <c r="D10" s="64" t="s">
        <v>2</v>
      </c>
      <c r="E10" s="64"/>
      <c r="F10" s="64"/>
      <c r="H10" s="64" t="s">
        <v>3</v>
      </c>
      <c r="I10" s="64"/>
      <c r="J10" s="64"/>
    </row>
    <row r="11" spans="4:10" s="51" customFormat="1" ht="18.75">
      <c r="D11" s="51" t="s">
        <v>4</v>
      </c>
      <c r="F11" s="51" t="s">
        <v>5</v>
      </c>
      <c r="H11" s="51" t="s">
        <v>6</v>
      </c>
      <c r="J11" s="51" t="s">
        <v>5</v>
      </c>
    </row>
    <row r="12" spans="4:10" s="51" customFormat="1" ht="18.75">
      <c r="D12" s="51" t="s">
        <v>7</v>
      </c>
      <c r="F12" s="51" t="s">
        <v>8</v>
      </c>
      <c r="H12" s="51" t="s">
        <v>7</v>
      </c>
      <c r="J12" s="51" t="s">
        <v>8</v>
      </c>
    </row>
    <row r="13" spans="4:10" s="51" customFormat="1" ht="18.75">
      <c r="D13" s="51" t="s">
        <v>9</v>
      </c>
      <c r="F13" s="51" t="s">
        <v>9</v>
      </c>
      <c r="H13" s="51" t="s">
        <v>10</v>
      </c>
      <c r="J13" s="51" t="s">
        <v>10</v>
      </c>
    </row>
    <row r="14" spans="4:10" s="51" customFormat="1" ht="18.75">
      <c r="D14" s="51" t="s">
        <v>104</v>
      </c>
      <c r="F14" s="51" t="s">
        <v>103</v>
      </c>
      <c r="H14" s="51" t="s">
        <v>104</v>
      </c>
      <c r="J14" s="51" t="s">
        <v>103</v>
      </c>
    </row>
    <row r="15" spans="4:10" s="51" customFormat="1" ht="18.75">
      <c r="D15" s="51" t="s">
        <v>11</v>
      </c>
      <c r="F15" s="51" t="s">
        <v>11</v>
      </c>
      <c r="H15" s="51" t="s">
        <v>11</v>
      </c>
      <c r="J15" s="51" t="s">
        <v>11</v>
      </c>
    </row>
    <row r="17" spans="2:13" ht="16.5" customHeight="1">
      <c r="B17" s="48" t="s">
        <v>60</v>
      </c>
      <c r="D17" s="52">
        <v>40695</v>
      </c>
      <c r="E17" s="53"/>
      <c r="F17" s="53">
        <v>45203</v>
      </c>
      <c r="G17" s="53"/>
      <c r="H17" s="52">
        <v>40695</v>
      </c>
      <c r="I17" s="53"/>
      <c r="J17" s="53">
        <v>45203</v>
      </c>
      <c r="K17" s="53"/>
      <c r="M17" s="54"/>
    </row>
    <row r="18" spans="2:11" ht="16.5" customHeight="1">
      <c r="B18" s="48" t="s">
        <v>38</v>
      </c>
      <c r="D18" s="53"/>
      <c r="E18" s="53"/>
      <c r="F18" s="53"/>
      <c r="G18" s="53"/>
      <c r="H18" s="53"/>
      <c r="I18" s="53"/>
      <c r="J18" s="53"/>
      <c r="K18" s="53"/>
    </row>
    <row r="19" spans="3:13" ht="16.5" customHeight="1">
      <c r="C19" s="48" t="s">
        <v>39</v>
      </c>
      <c r="D19" s="53">
        <v>-40585</v>
      </c>
      <c r="E19" s="53"/>
      <c r="F19" s="53">
        <v>-47412</v>
      </c>
      <c r="G19" s="53"/>
      <c r="H19" s="53">
        <v>-40585</v>
      </c>
      <c r="I19" s="53"/>
      <c r="J19" s="53">
        <v>-47412</v>
      </c>
      <c r="K19" s="53"/>
      <c r="M19" s="54"/>
    </row>
    <row r="20" spans="2:13" ht="16.5" customHeight="1">
      <c r="B20" s="48" t="s">
        <v>40</v>
      </c>
      <c r="D20" s="55">
        <v>359</v>
      </c>
      <c r="E20" s="53"/>
      <c r="F20" s="55">
        <v>768</v>
      </c>
      <c r="G20" s="53"/>
      <c r="H20" s="55">
        <v>359</v>
      </c>
      <c r="I20" s="53"/>
      <c r="J20" s="55">
        <v>768</v>
      </c>
      <c r="K20" s="53"/>
      <c r="M20" s="54"/>
    </row>
    <row r="21" spans="2:13" ht="16.5" customHeight="1">
      <c r="B21" s="48" t="s">
        <v>117</v>
      </c>
      <c r="D21" s="53">
        <f>SUM(D17:D20)</f>
        <v>469</v>
      </c>
      <c r="E21" s="53"/>
      <c r="F21" s="53">
        <f>SUM(F17:F20)</f>
        <v>-1441</v>
      </c>
      <c r="G21" s="53"/>
      <c r="H21" s="53">
        <f>SUM(H17:H20)</f>
        <v>469</v>
      </c>
      <c r="I21" s="53"/>
      <c r="J21" s="53">
        <f>SUM(J17:J20)</f>
        <v>-1441</v>
      </c>
      <c r="K21" s="53"/>
      <c r="M21" s="54"/>
    </row>
    <row r="22" spans="2:13" ht="16.5" customHeight="1">
      <c r="B22" s="48" t="s">
        <v>1</v>
      </c>
      <c r="D22" s="53">
        <v>-1507</v>
      </c>
      <c r="E22" s="53"/>
      <c r="F22" s="53">
        <v>-1361</v>
      </c>
      <c r="G22" s="53"/>
      <c r="H22" s="53">
        <v>-1507</v>
      </c>
      <c r="I22" s="53"/>
      <c r="J22" s="53">
        <v>-1361</v>
      </c>
      <c r="K22" s="53"/>
      <c r="M22" s="54"/>
    </row>
    <row r="23" spans="2:13" ht="16.5" customHeight="1">
      <c r="B23" s="48" t="s">
        <v>81</v>
      </c>
      <c r="D23" s="55">
        <v>579</v>
      </c>
      <c r="E23" s="53"/>
      <c r="F23" s="55">
        <v>466</v>
      </c>
      <c r="G23" s="53"/>
      <c r="H23" s="55">
        <v>579</v>
      </c>
      <c r="I23" s="53"/>
      <c r="J23" s="55">
        <v>466</v>
      </c>
      <c r="K23" s="53"/>
      <c r="M23" s="54"/>
    </row>
    <row r="24" spans="2:13" ht="16.5" customHeight="1">
      <c r="B24" s="48" t="s">
        <v>94</v>
      </c>
      <c r="D24" s="53">
        <f>D21+D22+D23</f>
        <v>-459</v>
      </c>
      <c r="E24" s="53"/>
      <c r="F24" s="53">
        <f>F21+F22+F23</f>
        <v>-2336</v>
      </c>
      <c r="G24" s="53"/>
      <c r="H24" s="53">
        <f>H21+H22+H23</f>
        <v>-459</v>
      </c>
      <c r="I24" s="53"/>
      <c r="J24" s="53">
        <f>J21+J22+J23</f>
        <v>-2336</v>
      </c>
      <c r="K24" s="53"/>
      <c r="M24" s="54"/>
    </row>
    <row r="25" spans="2:11" ht="16.5" customHeight="1">
      <c r="B25" s="48" t="s">
        <v>80</v>
      </c>
      <c r="D25" s="53"/>
      <c r="E25" s="53"/>
      <c r="F25" s="53"/>
      <c r="G25" s="53"/>
      <c r="H25" s="53"/>
      <c r="I25" s="53"/>
      <c r="J25" s="53"/>
      <c r="K25" s="53"/>
    </row>
    <row r="26" spans="2:13" ht="16.5" customHeight="1">
      <c r="B26" s="56" t="s">
        <v>25</v>
      </c>
      <c r="C26" s="48" t="s">
        <v>41</v>
      </c>
      <c r="D26" s="57">
        <v>-270</v>
      </c>
      <c r="E26" s="53"/>
      <c r="F26" s="57">
        <v>-590</v>
      </c>
      <c r="G26" s="53"/>
      <c r="H26" s="57">
        <v>-270</v>
      </c>
      <c r="I26" s="53"/>
      <c r="J26" s="57">
        <v>-590</v>
      </c>
      <c r="K26" s="53"/>
      <c r="M26" s="54"/>
    </row>
    <row r="27" spans="2:13" ht="16.5" customHeight="1">
      <c r="B27" s="56" t="s">
        <v>25</v>
      </c>
      <c r="C27" s="48" t="s">
        <v>42</v>
      </c>
      <c r="D27" s="58">
        <v>-84</v>
      </c>
      <c r="E27" s="53"/>
      <c r="F27" s="58">
        <v>-55</v>
      </c>
      <c r="G27" s="53"/>
      <c r="H27" s="58">
        <v>-84</v>
      </c>
      <c r="I27" s="53"/>
      <c r="J27" s="58">
        <v>-55</v>
      </c>
      <c r="K27" s="53"/>
      <c r="M27" s="54"/>
    </row>
    <row r="28" spans="4:13" ht="15.75" customHeight="1">
      <c r="D28" s="59">
        <f>SUM(D26:D27)</f>
        <v>-354</v>
      </c>
      <c r="E28" s="53"/>
      <c r="F28" s="59">
        <f>SUM(F26:F27)</f>
        <v>-645</v>
      </c>
      <c r="G28" s="53"/>
      <c r="H28" s="59">
        <f>SUM(H26:H27)</f>
        <v>-354</v>
      </c>
      <c r="I28" s="53"/>
      <c r="J28" s="59">
        <f>SUM(J26:J27)</f>
        <v>-645</v>
      </c>
      <c r="K28" s="53"/>
      <c r="M28" s="54"/>
    </row>
    <row r="29" spans="2:13" ht="17.25" customHeight="1">
      <c r="B29" s="48" t="s">
        <v>93</v>
      </c>
      <c r="D29" s="53">
        <f>+D24+D28</f>
        <v>-813</v>
      </c>
      <c r="E29" s="53"/>
      <c r="F29" s="53">
        <f>+F24+F28</f>
        <v>-2981</v>
      </c>
      <c r="G29" s="53"/>
      <c r="H29" s="53">
        <f>+H24+H28</f>
        <v>-813</v>
      </c>
      <c r="I29" s="53"/>
      <c r="J29" s="53">
        <f>+J24+J28</f>
        <v>-2981</v>
      </c>
      <c r="K29" s="53"/>
      <c r="M29" s="54"/>
    </row>
    <row r="30" spans="2:13" ht="17.25" customHeight="1">
      <c r="B30" s="48" t="s">
        <v>43</v>
      </c>
      <c r="D30" s="53">
        <v>-86</v>
      </c>
      <c r="E30" s="53"/>
      <c r="F30" s="53">
        <v>-36</v>
      </c>
      <c r="G30" s="53"/>
      <c r="H30" s="53">
        <v>-86</v>
      </c>
      <c r="I30" s="53"/>
      <c r="J30" s="53">
        <v>-36</v>
      </c>
      <c r="K30" s="53"/>
      <c r="M30" s="54"/>
    </row>
    <row r="31" spans="2:13" ht="17.25" customHeight="1" thickBot="1">
      <c r="B31" s="48" t="s">
        <v>108</v>
      </c>
      <c r="D31" s="60">
        <f>SUM(D29:D30)</f>
        <v>-899</v>
      </c>
      <c r="E31" s="53"/>
      <c r="F31" s="60">
        <f>SUM(F29:F30)</f>
        <v>-3017</v>
      </c>
      <c r="G31" s="53"/>
      <c r="H31" s="60">
        <f>SUM(H29:H30)</f>
        <v>-899</v>
      </c>
      <c r="I31" s="53"/>
      <c r="J31" s="60">
        <f>SUM(J29:J30)</f>
        <v>-3017</v>
      </c>
      <c r="K31" s="53"/>
      <c r="M31" s="54"/>
    </row>
    <row r="32" spans="4:11" ht="19.5" thickTop="1">
      <c r="D32" s="53"/>
      <c r="E32" s="53"/>
      <c r="F32" s="53"/>
      <c r="G32" s="53"/>
      <c r="H32" s="53"/>
      <c r="I32" s="53"/>
      <c r="J32" s="53"/>
      <c r="K32" s="53"/>
    </row>
    <row r="33" spans="4:11" ht="18.75">
      <c r="D33" s="53"/>
      <c r="E33" s="53"/>
      <c r="F33" s="53"/>
      <c r="G33" s="53"/>
      <c r="H33" s="53"/>
      <c r="I33" s="53"/>
      <c r="J33" s="53"/>
      <c r="K33" s="53"/>
    </row>
    <row r="34" spans="2:11" ht="15" customHeight="1">
      <c r="B34" s="48" t="s">
        <v>37</v>
      </c>
      <c r="D34" s="61" t="s">
        <v>44</v>
      </c>
      <c r="E34" s="61"/>
      <c r="F34" s="61" t="s">
        <v>44</v>
      </c>
      <c r="G34" s="61"/>
      <c r="H34" s="61" t="s">
        <v>44</v>
      </c>
      <c r="I34" s="61"/>
      <c r="J34" s="61" t="s">
        <v>44</v>
      </c>
      <c r="K34" s="53"/>
    </row>
    <row r="35" spans="3:11" ht="15" customHeight="1">
      <c r="C35" s="56" t="s">
        <v>95</v>
      </c>
      <c r="D35" s="62">
        <f>-899000/190718829*100</f>
        <v>-0.47137453848356003</v>
      </c>
      <c r="E35" s="62"/>
      <c r="F35" s="62">
        <v>-1.65</v>
      </c>
      <c r="G35" s="62"/>
      <c r="H35" s="62">
        <f>-899000/190718829*100</f>
        <v>-0.47137453848356003</v>
      </c>
      <c r="I35" s="62"/>
      <c r="J35" s="62">
        <v>-1.65</v>
      </c>
      <c r="K35" s="53"/>
    </row>
    <row r="36" spans="3:11" ht="15" customHeight="1">
      <c r="C36" s="48" t="s">
        <v>105</v>
      </c>
      <c r="D36" s="62"/>
      <c r="E36" s="62"/>
      <c r="F36" s="62"/>
      <c r="G36" s="62"/>
      <c r="H36" s="62"/>
      <c r="I36" s="62"/>
      <c r="J36" s="62"/>
      <c r="K36" s="53"/>
    </row>
    <row r="37" spans="4:11" ht="18.75">
      <c r="D37" s="62"/>
      <c r="E37" s="62"/>
      <c r="F37" s="62"/>
      <c r="G37" s="62"/>
      <c r="H37" s="62"/>
      <c r="I37" s="62"/>
      <c r="J37" s="62"/>
      <c r="K37" s="53"/>
    </row>
    <row r="38" spans="3:11" ht="15" customHeight="1">
      <c r="C38" s="56" t="s">
        <v>96</v>
      </c>
      <c r="D38" s="62">
        <f>-899000/190718829*100</f>
        <v>-0.47137453848356003</v>
      </c>
      <c r="E38" s="62"/>
      <c r="F38" s="62">
        <v>-1.65</v>
      </c>
      <c r="G38" s="62"/>
      <c r="H38" s="62">
        <f>-899000/190718829*100</f>
        <v>-0.47137453848356003</v>
      </c>
      <c r="I38" s="62"/>
      <c r="J38" s="62">
        <v>-1.65</v>
      </c>
      <c r="K38" s="53"/>
    </row>
    <row r="39" spans="3:11" ht="15" customHeight="1">
      <c r="C39" s="48" t="s">
        <v>106</v>
      </c>
      <c r="D39" s="62"/>
      <c r="E39" s="62"/>
      <c r="F39" s="62"/>
      <c r="G39" s="62"/>
      <c r="H39" s="62"/>
      <c r="I39" s="62"/>
      <c r="J39" s="62"/>
      <c r="K39" s="53"/>
    </row>
    <row r="40" spans="4:11" ht="18.75">
      <c r="D40" s="61"/>
      <c r="E40" s="61"/>
      <c r="F40" s="61"/>
      <c r="G40" s="61"/>
      <c r="H40" s="61"/>
      <c r="I40" s="61"/>
      <c r="J40" s="61"/>
      <c r="K40" s="53"/>
    </row>
    <row r="42" spans="3:4" ht="18.75">
      <c r="C42" s="50" t="s">
        <v>74</v>
      </c>
      <c r="D42" s="50"/>
    </row>
    <row r="43" spans="3:4" ht="18.75">
      <c r="C43" s="50" t="s">
        <v>109</v>
      </c>
      <c r="D43" s="50"/>
    </row>
    <row r="44" spans="2:3" ht="18.75">
      <c r="B44" s="50"/>
      <c r="C44" s="50"/>
    </row>
    <row r="45" spans="2:3" ht="18.75">
      <c r="B45" s="50"/>
      <c r="C45" s="50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workbookViewId="0" topLeftCell="A14">
      <selection activeCell="B18" sqref="B18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44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20</v>
      </c>
      <c r="C1" s="2"/>
      <c r="J1" s="18"/>
    </row>
    <row r="2" spans="2:3" ht="15.75">
      <c r="B2" s="2" t="s">
        <v>45</v>
      </c>
      <c r="C2" s="2"/>
    </row>
    <row r="3" spans="2:3" ht="15.75">
      <c r="B3" s="2" t="s">
        <v>121</v>
      </c>
      <c r="C3" s="2"/>
    </row>
    <row r="4" ht="15.75">
      <c r="B4" s="15" t="s">
        <v>0</v>
      </c>
    </row>
    <row r="7" spans="4:8" ht="15.75">
      <c r="D7" s="65" t="s">
        <v>83</v>
      </c>
      <c r="E7" s="65"/>
      <c r="F7" s="65"/>
      <c r="H7" s="3" t="s">
        <v>52</v>
      </c>
    </row>
    <row r="8" s="17" customFormat="1" ht="15.75">
      <c r="F8" s="17" t="s">
        <v>49</v>
      </c>
    </row>
    <row r="9" spans="4:8" s="3" customFormat="1" ht="15.75">
      <c r="D9" s="3" t="s">
        <v>46</v>
      </c>
      <c r="E9" s="3" t="s">
        <v>46</v>
      </c>
      <c r="F9" s="3" t="s">
        <v>50</v>
      </c>
      <c r="H9" s="3" t="s">
        <v>53</v>
      </c>
    </row>
    <row r="10" spans="4:10" s="3" customFormat="1" ht="15.75">
      <c r="D10" s="3" t="s">
        <v>47</v>
      </c>
      <c r="E10" s="3" t="s">
        <v>48</v>
      </c>
      <c r="F10" s="3" t="s">
        <v>51</v>
      </c>
      <c r="H10" s="3" t="s">
        <v>54</v>
      </c>
      <c r="J10" s="3" t="s">
        <v>55</v>
      </c>
    </row>
    <row r="11" spans="4:10" s="3" customFormat="1" ht="15.75">
      <c r="D11" s="3" t="s">
        <v>11</v>
      </c>
      <c r="E11" s="3" t="s">
        <v>11</v>
      </c>
      <c r="F11" s="3" t="s">
        <v>11</v>
      </c>
      <c r="H11" s="3" t="s">
        <v>11</v>
      </c>
      <c r="J11" s="3" t="s">
        <v>11</v>
      </c>
    </row>
    <row r="13" spans="2:10" s="5" customFormat="1" ht="17.25" customHeight="1">
      <c r="B13" s="63" t="s">
        <v>91</v>
      </c>
      <c r="D13" s="5">
        <v>182802</v>
      </c>
      <c r="E13" s="5">
        <v>66195</v>
      </c>
      <c r="F13" s="5">
        <v>-2580</v>
      </c>
      <c r="H13" s="5">
        <v>46355</v>
      </c>
      <c r="J13" s="11">
        <f>SUM(D13:H13)</f>
        <v>292772</v>
      </c>
    </row>
    <row r="14" spans="4:11" ht="17.25" customHeight="1">
      <c r="D14" s="5"/>
      <c r="E14" s="5"/>
      <c r="F14" s="5"/>
      <c r="G14" s="5"/>
      <c r="H14" s="5"/>
      <c r="I14" s="5"/>
      <c r="J14" s="5"/>
      <c r="K14" s="5"/>
    </row>
    <row r="15" spans="2:11" ht="17.25" customHeight="1">
      <c r="B15" s="20" t="s">
        <v>56</v>
      </c>
      <c r="C15" s="20"/>
      <c r="D15" s="11">
        <v>0</v>
      </c>
      <c r="E15" s="11">
        <v>0</v>
      </c>
      <c r="F15" s="11">
        <v>693</v>
      </c>
      <c r="G15" s="11"/>
      <c r="H15" s="11">
        <v>0</v>
      </c>
      <c r="I15" s="11"/>
      <c r="J15" s="11">
        <f>SUM(D15:H15)</f>
        <v>693</v>
      </c>
      <c r="K15" s="5"/>
    </row>
    <row r="16" spans="2:11" ht="17.25" customHeight="1">
      <c r="B16" s="20"/>
      <c r="C16" s="20"/>
      <c r="D16" s="11"/>
      <c r="E16" s="11"/>
      <c r="F16" s="11"/>
      <c r="G16" s="11"/>
      <c r="H16" s="11"/>
      <c r="I16" s="11"/>
      <c r="J16" s="11"/>
      <c r="K16" s="5"/>
    </row>
    <row r="17" spans="2:11" ht="17.25" customHeight="1">
      <c r="B17" s="20" t="s">
        <v>126</v>
      </c>
      <c r="C17" s="20"/>
      <c r="D17" s="11">
        <v>7917</v>
      </c>
      <c r="E17" s="11">
        <v>4750</v>
      </c>
      <c r="F17" s="11">
        <v>0</v>
      </c>
      <c r="G17" s="11"/>
      <c r="H17" s="11">
        <v>0</v>
      </c>
      <c r="I17" s="11"/>
      <c r="J17" s="11">
        <f>SUM(D17:H17)</f>
        <v>12667</v>
      </c>
      <c r="K17" s="5"/>
    </row>
    <row r="18" spans="2:11" ht="17.25" customHeight="1">
      <c r="B18" s="20"/>
      <c r="C18" s="20"/>
      <c r="D18" s="11"/>
      <c r="E18" s="11"/>
      <c r="F18" s="11"/>
      <c r="G18" s="11"/>
      <c r="H18" s="11"/>
      <c r="I18" s="11"/>
      <c r="J18" s="11"/>
      <c r="K18" s="5"/>
    </row>
    <row r="19" spans="2:11" ht="17.25" customHeight="1">
      <c r="B19" s="1" t="s">
        <v>124</v>
      </c>
      <c r="D19" s="5">
        <v>0</v>
      </c>
      <c r="E19" s="5">
        <v>0</v>
      </c>
      <c r="F19" s="5">
        <v>0</v>
      </c>
      <c r="G19" s="5"/>
      <c r="H19" s="5">
        <v>-4579</v>
      </c>
      <c r="I19" s="5"/>
      <c r="J19" s="11">
        <f>SUM(D19:H19)</f>
        <v>-4579</v>
      </c>
      <c r="K19" s="5"/>
    </row>
    <row r="20" spans="2:11" ht="17.25" customHeight="1">
      <c r="B20" s="20"/>
      <c r="C20" s="20"/>
      <c r="D20" s="11"/>
      <c r="E20" s="11"/>
      <c r="F20" s="11"/>
      <c r="G20" s="11"/>
      <c r="H20" s="11"/>
      <c r="I20" s="11"/>
      <c r="J20" s="11"/>
      <c r="K20" s="5"/>
    </row>
    <row r="21" spans="2:11" ht="17.25" customHeight="1">
      <c r="B21" s="20" t="s">
        <v>98</v>
      </c>
      <c r="C21" s="20"/>
      <c r="D21" s="11">
        <v>0</v>
      </c>
      <c r="E21" s="11">
        <v>0</v>
      </c>
      <c r="F21" s="11">
        <v>0</v>
      </c>
      <c r="G21" s="11"/>
      <c r="H21" s="11">
        <v>-2746</v>
      </c>
      <c r="I21" s="11"/>
      <c r="J21" s="11">
        <f>SUM(D21:H21)</f>
        <v>-2746</v>
      </c>
      <c r="K21" s="5"/>
    </row>
    <row r="22" spans="2:11" ht="17.25" customHeight="1">
      <c r="B22" s="20"/>
      <c r="C22" s="20"/>
      <c r="D22" s="11"/>
      <c r="E22" s="11"/>
      <c r="F22" s="11"/>
      <c r="G22" s="11"/>
      <c r="H22" s="11"/>
      <c r="I22" s="11"/>
      <c r="J22" s="11"/>
      <c r="K22" s="5"/>
    </row>
    <row r="23" spans="2:11" s="20" customFormat="1" ht="17.25" customHeight="1">
      <c r="B23" s="1" t="s">
        <v>101</v>
      </c>
      <c r="C23" s="1"/>
      <c r="D23" s="5">
        <v>0</v>
      </c>
      <c r="E23" s="5">
        <v>0</v>
      </c>
      <c r="F23" s="5">
        <v>0</v>
      </c>
      <c r="G23" s="5"/>
      <c r="H23" s="5">
        <v>-36403</v>
      </c>
      <c r="I23" s="5"/>
      <c r="J23" s="11">
        <f>SUM(D23:H23)</f>
        <v>-36403</v>
      </c>
      <c r="K23" s="11"/>
    </row>
    <row r="24" spans="4:11" ht="17.25" customHeight="1">
      <c r="D24" s="5"/>
      <c r="E24" s="5"/>
      <c r="F24" s="5"/>
      <c r="G24" s="5"/>
      <c r="H24" s="5"/>
      <c r="I24" s="5"/>
      <c r="J24" s="13"/>
      <c r="K24" s="5"/>
    </row>
    <row r="25" spans="2:11" ht="22.5" customHeight="1" thickBot="1">
      <c r="B25" s="2" t="s">
        <v>100</v>
      </c>
      <c r="D25" s="16">
        <f>SUM(D13:D23)</f>
        <v>190719</v>
      </c>
      <c r="E25" s="16">
        <f>SUM(E13:E23)</f>
        <v>70945</v>
      </c>
      <c r="F25" s="16">
        <f>SUM(F13:F23)</f>
        <v>-1887</v>
      </c>
      <c r="G25" s="5"/>
      <c r="H25" s="16">
        <f>SUM(H13:H23)</f>
        <v>2627</v>
      </c>
      <c r="I25" s="5"/>
      <c r="J25" s="16">
        <f>SUM(J13:J23)</f>
        <v>262404</v>
      </c>
      <c r="K25" s="5"/>
    </row>
    <row r="26" spans="4:11" ht="17.25" customHeight="1" thickTop="1">
      <c r="D26" s="5"/>
      <c r="E26" s="5"/>
      <c r="F26" s="5"/>
      <c r="G26" s="5"/>
      <c r="H26" s="5"/>
      <c r="I26" s="5"/>
      <c r="J26" s="5"/>
      <c r="K26" s="5"/>
    </row>
    <row r="27" spans="4:11" s="20" customFormat="1" ht="17.25" customHeight="1">
      <c r="D27" s="11"/>
      <c r="E27" s="11"/>
      <c r="F27" s="11"/>
      <c r="G27" s="11"/>
      <c r="H27" s="11"/>
      <c r="I27" s="11"/>
      <c r="J27" s="11"/>
      <c r="K27" s="11"/>
    </row>
    <row r="28" spans="2:11" ht="17.25" customHeight="1">
      <c r="B28" s="2" t="s">
        <v>110</v>
      </c>
      <c r="D28" s="5">
        <f>D25</f>
        <v>190719</v>
      </c>
      <c r="E28" s="5">
        <f>E25</f>
        <v>70945</v>
      </c>
      <c r="F28" s="5">
        <f>F25</f>
        <v>-1887</v>
      </c>
      <c r="G28" s="5"/>
      <c r="H28" s="5">
        <f>H25</f>
        <v>2627</v>
      </c>
      <c r="I28" s="5"/>
      <c r="J28" s="5">
        <f>J25</f>
        <v>262404</v>
      </c>
      <c r="K28" s="5"/>
    </row>
    <row r="29" spans="2:11" s="20" customFormat="1" ht="17.25" customHeight="1">
      <c r="B29" s="21"/>
      <c r="D29" s="11"/>
      <c r="E29" s="11"/>
      <c r="F29" s="11"/>
      <c r="G29" s="11"/>
      <c r="H29" s="11"/>
      <c r="I29" s="11"/>
      <c r="J29" s="11"/>
      <c r="K29" s="11"/>
    </row>
    <row r="30" spans="2:11" s="20" customFormat="1" ht="15.75">
      <c r="B30" s="1" t="s">
        <v>108</v>
      </c>
      <c r="C30" s="1"/>
      <c r="D30" s="11">
        <v>0</v>
      </c>
      <c r="E30" s="11">
        <v>0</v>
      </c>
      <c r="F30" s="11">
        <v>0</v>
      </c>
      <c r="G30" s="11"/>
      <c r="H30" s="11">
        <f>PL!H31</f>
        <v>-899</v>
      </c>
      <c r="I30" s="11"/>
      <c r="J30" s="5">
        <f>SUM(D30:H30)</f>
        <v>-899</v>
      </c>
      <c r="K30" s="11"/>
    </row>
    <row r="31" spans="4:11" s="20" customFormat="1" ht="15.75">
      <c r="D31" s="11"/>
      <c r="E31" s="11"/>
      <c r="F31" s="11"/>
      <c r="G31" s="11"/>
      <c r="H31" s="11"/>
      <c r="I31" s="11"/>
      <c r="J31" s="11"/>
      <c r="K31" s="11"/>
    </row>
    <row r="32" spans="2:11" s="20" customFormat="1" ht="24.75" customHeight="1" thickBot="1">
      <c r="B32" s="2" t="s">
        <v>111</v>
      </c>
      <c r="D32" s="16">
        <f>SUM(D28:D30)</f>
        <v>190719</v>
      </c>
      <c r="E32" s="16">
        <f>SUM(E28:E30)</f>
        <v>70945</v>
      </c>
      <c r="F32" s="16">
        <f>SUM(F28:F30)</f>
        <v>-1887</v>
      </c>
      <c r="G32" s="11"/>
      <c r="H32" s="16">
        <f>SUM(H28:H30)</f>
        <v>1728</v>
      </c>
      <c r="I32" s="11"/>
      <c r="J32" s="16">
        <f>SUM(J28:J30)</f>
        <v>261505</v>
      </c>
      <c r="K32" s="11"/>
    </row>
    <row r="33" ht="16.5" thickTop="1">
      <c r="K33" s="5"/>
    </row>
    <row r="34" ht="15.75">
      <c r="K34" s="5"/>
    </row>
    <row r="35" ht="15.75">
      <c r="K35" s="5"/>
    </row>
    <row r="36" ht="15.75">
      <c r="K36" s="5"/>
    </row>
    <row r="37" ht="15.75">
      <c r="K37" s="5"/>
    </row>
    <row r="38" ht="15.75"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2:11" ht="15.75">
      <c r="B40" s="15" t="s">
        <v>75</v>
      </c>
      <c r="D40" s="5"/>
      <c r="E40" s="5"/>
      <c r="F40" s="5"/>
      <c r="G40" s="5"/>
      <c r="H40" s="5"/>
      <c r="I40" s="5"/>
      <c r="J40" s="5"/>
      <c r="K40" s="5"/>
    </row>
    <row r="41" spans="2:11" ht="15.75">
      <c r="B41" s="15" t="s">
        <v>109</v>
      </c>
      <c r="D41" s="5"/>
      <c r="E41" s="5"/>
      <c r="F41" s="5"/>
      <c r="G41" s="5"/>
      <c r="H41" s="5"/>
      <c r="I41" s="5"/>
      <c r="J41" s="5"/>
      <c r="K41" s="5"/>
    </row>
    <row r="42" spans="4:11" ht="15.75">
      <c r="D42" s="5"/>
      <c r="E42" s="5"/>
      <c r="F42" s="5"/>
      <c r="G42" s="5"/>
      <c r="H42" s="5"/>
      <c r="I42" s="5"/>
      <c r="J42" s="5"/>
      <c r="K42" s="5"/>
    </row>
    <row r="43" spans="4:11" ht="15.75">
      <c r="D43" s="5"/>
      <c r="E43" s="5"/>
      <c r="F43" s="5"/>
      <c r="G43" s="5"/>
      <c r="H43" s="5"/>
      <c r="I43" s="5"/>
      <c r="J43" s="5"/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.8515625" style="23" customWidth="1"/>
    <col min="2" max="2" width="55.7109375" style="23" customWidth="1"/>
    <col min="3" max="3" width="15.140625" style="23" customWidth="1"/>
    <col min="4" max="4" width="6.8515625" style="23" customWidth="1"/>
    <col min="5" max="5" width="12.7109375" style="23" customWidth="1"/>
    <col min="6" max="6" width="11.00390625" style="24" customWidth="1"/>
    <col min="7" max="7" width="9.140625" style="25" customWidth="1"/>
    <col min="8" max="16384" width="9.140625" style="23" customWidth="1"/>
  </cols>
  <sheetData>
    <row r="1" spans="2:4" ht="15">
      <c r="B1" s="22" t="s">
        <v>20</v>
      </c>
      <c r="C1" s="22"/>
      <c r="D1" s="22"/>
    </row>
    <row r="2" spans="2:4" ht="15">
      <c r="B2" s="22" t="s">
        <v>57</v>
      </c>
      <c r="C2" s="22"/>
      <c r="D2" s="22"/>
    </row>
    <row r="3" spans="2:4" ht="15">
      <c r="B3" s="22" t="s">
        <v>116</v>
      </c>
      <c r="C3" s="22"/>
      <c r="D3" s="22"/>
    </row>
    <row r="4" spans="2:6" ht="15">
      <c r="B4" s="26" t="s">
        <v>0</v>
      </c>
      <c r="F4" s="27"/>
    </row>
    <row r="5" spans="2:6" ht="15">
      <c r="B5" s="26"/>
      <c r="C5" s="28"/>
      <c r="D5" s="22"/>
      <c r="E5" s="28"/>
      <c r="F5" s="27"/>
    </row>
    <row r="6" spans="2:6" ht="15">
      <c r="B6" s="26"/>
      <c r="C6" s="28" t="s">
        <v>114</v>
      </c>
      <c r="D6" s="22"/>
      <c r="E6" s="28" t="s">
        <v>114</v>
      </c>
      <c r="F6" s="27"/>
    </row>
    <row r="7" spans="3:6" ht="15">
      <c r="C7" s="28" t="s">
        <v>112</v>
      </c>
      <c r="E7" s="28" t="s">
        <v>113</v>
      </c>
      <c r="F7" s="27"/>
    </row>
    <row r="8" spans="3:6" ht="15">
      <c r="C8" s="28" t="s">
        <v>11</v>
      </c>
      <c r="E8" s="28" t="s">
        <v>11</v>
      </c>
      <c r="F8" s="27"/>
    </row>
    <row r="9" spans="2:5" ht="15">
      <c r="B9" s="22" t="s">
        <v>65</v>
      </c>
      <c r="C9" s="22"/>
      <c r="D9" s="22"/>
      <c r="E9" s="22"/>
    </row>
    <row r="10" spans="2:7" ht="15">
      <c r="B10" s="23" t="s">
        <v>61</v>
      </c>
      <c r="C10" s="29">
        <v>27449</v>
      </c>
      <c r="D10" s="30"/>
      <c r="E10" s="29">
        <v>47103</v>
      </c>
      <c r="G10" s="31"/>
    </row>
    <row r="11" spans="2:7" ht="15">
      <c r="B11" s="23" t="s">
        <v>62</v>
      </c>
      <c r="C11" s="29">
        <f>-25493+183+767</f>
        <v>-24543</v>
      </c>
      <c r="D11" s="30"/>
      <c r="E11" s="29">
        <v>-51399</v>
      </c>
      <c r="G11" s="31"/>
    </row>
    <row r="12" spans="2:7" ht="15">
      <c r="B12" s="23" t="s">
        <v>58</v>
      </c>
      <c r="C12" s="29">
        <v>-1490</v>
      </c>
      <c r="D12" s="30"/>
      <c r="E12" s="29">
        <v>-1345</v>
      </c>
      <c r="G12" s="31"/>
    </row>
    <row r="13" spans="2:7" ht="15">
      <c r="B13" s="23" t="s">
        <v>125</v>
      </c>
      <c r="C13" s="29">
        <v>2039</v>
      </c>
      <c r="D13" s="30"/>
      <c r="E13" s="29">
        <v>-1177</v>
      </c>
      <c r="G13" s="31"/>
    </row>
    <row r="14" spans="3:7" ht="15">
      <c r="C14" s="29"/>
      <c r="D14" s="30"/>
      <c r="E14" s="29"/>
      <c r="G14" s="31"/>
    </row>
    <row r="15" spans="2:7" ht="15" customHeight="1">
      <c r="B15" s="26" t="s">
        <v>120</v>
      </c>
      <c r="C15" s="32">
        <f>SUM(C10:C13)</f>
        <v>3455</v>
      </c>
      <c r="D15" s="33"/>
      <c r="E15" s="32">
        <f>SUM(E10:E14)</f>
        <v>-6818</v>
      </c>
      <c r="G15" s="31"/>
    </row>
    <row r="16" spans="3:7" ht="15">
      <c r="C16" s="29"/>
      <c r="D16" s="30"/>
      <c r="E16" s="29"/>
      <c r="G16" s="31"/>
    </row>
    <row r="17" spans="2:7" ht="15">
      <c r="B17" s="22" t="s">
        <v>66</v>
      </c>
      <c r="C17" s="34"/>
      <c r="D17" s="35"/>
      <c r="E17" s="34"/>
      <c r="G17" s="31"/>
    </row>
    <row r="18" spans="2:7" ht="15">
      <c r="B18" s="23" t="s">
        <v>63</v>
      </c>
      <c r="C18" s="29">
        <v>-259</v>
      </c>
      <c r="D18" s="30"/>
      <c r="E18" s="29">
        <v>-95</v>
      </c>
      <c r="G18" s="31"/>
    </row>
    <row r="19" spans="2:7" ht="15">
      <c r="B19" s="23" t="s">
        <v>84</v>
      </c>
      <c r="C19" s="29">
        <v>0</v>
      </c>
      <c r="D19" s="30"/>
      <c r="E19" s="29">
        <v>66</v>
      </c>
      <c r="G19" s="31"/>
    </row>
    <row r="20" spans="2:7" ht="15">
      <c r="B20" s="23" t="s">
        <v>102</v>
      </c>
      <c r="C20" s="29">
        <v>0</v>
      </c>
      <c r="D20" s="30"/>
      <c r="E20" s="29">
        <v>0</v>
      </c>
      <c r="G20" s="31"/>
    </row>
    <row r="21" spans="2:7" ht="15">
      <c r="B21" s="23" t="s">
        <v>97</v>
      </c>
      <c r="C21" s="29">
        <v>7</v>
      </c>
      <c r="D21" s="30"/>
      <c r="E21" s="29">
        <v>34</v>
      </c>
      <c r="G21" s="31"/>
    </row>
    <row r="22" spans="2:7" ht="15">
      <c r="B22" s="23" t="s">
        <v>59</v>
      </c>
      <c r="C22" s="29">
        <v>6</v>
      </c>
      <c r="D22" s="30"/>
      <c r="E22" s="29">
        <v>0</v>
      </c>
      <c r="G22" s="31"/>
    </row>
    <row r="23" spans="3:7" ht="15">
      <c r="C23" s="29"/>
      <c r="D23" s="30"/>
      <c r="G23" s="31"/>
    </row>
    <row r="24" spans="2:7" ht="17.25" customHeight="1">
      <c r="B24" s="26" t="s">
        <v>119</v>
      </c>
      <c r="C24" s="32">
        <f>SUM(C18:C23)</f>
        <v>-246</v>
      </c>
      <c r="D24" s="33"/>
      <c r="E24" s="32">
        <f>SUM(E18:E23)</f>
        <v>5</v>
      </c>
      <c r="G24" s="31"/>
    </row>
    <row r="25" spans="3:7" ht="15">
      <c r="C25" s="29"/>
      <c r="D25" s="30"/>
      <c r="G25" s="31"/>
    </row>
    <row r="26" spans="2:7" ht="15">
      <c r="B26" s="22" t="s">
        <v>64</v>
      </c>
      <c r="C26" s="34"/>
      <c r="D26" s="35"/>
      <c r="E26" s="29"/>
      <c r="G26" s="31"/>
    </row>
    <row r="27" spans="2:7" ht="15">
      <c r="B27" s="23" t="s">
        <v>85</v>
      </c>
      <c r="C27" s="29">
        <v>-4136</v>
      </c>
      <c r="D27" s="30"/>
      <c r="E27" s="29">
        <v>-8603</v>
      </c>
      <c r="G27" s="31"/>
    </row>
    <row r="28" spans="2:7" ht="15">
      <c r="B28" s="23" t="s">
        <v>87</v>
      </c>
      <c r="C28" s="29">
        <v>-451</v>
      </c>
      <c r="D28" s="30"/>
      <c r="E28" s="29">
        <v>-306</v>
      </c>
      <c r="G28" s="31"/>
    </row>
    <row r="29" spans="3:7" ht="15">
      <c r="C29" s="29"/>
      <c r="D29" s="30"/>
      <c r="G29" s="31"/>
    </row>
    <row r="30" spans="2:7" ht="18" customHeight="1">
      <c r="B30" s="26" t="s">
        <v>77</v>
      </c>
      <c r="C30" s="32">
        <f>SUM(C27:C29)</f>
        <v>-4587</v>
      </c>
      <c r="D30" s="33"/>
      <c r="E30" s="32">
        <f>SUM(E27:E29)</f>
        <v>-8909</v>
      </c>
      <c r="G30" s="31"/>
    </row>
    <row r="31" spans="2:7" ht="18.75" customHeight="1">
      <c r="B31" s="23" t="s">
        <v>86</v>
      </c>
      <c r="C31" s="29">
        <v>-39</v>
      </c>
      <c r="D31" s="30"/>
      <c r="E31" s="29">
        <v>-2</v>
      </c>
      <c r="G31" s="31"/>
    </row>
    <row r="32" spans="3:7" ht="15">
      <c r="C32" s="29"/>
      <c r="D32" s="30"/>
      <c r="G32" s="31"/>
    </row>
    <row r="33" spans="2:7" ht="15">
      <c r="B33" s="36" t="s">
        <v>118</v>
      </c>
      <c r="C33" s="29">
        <f>+C15+C24+C30+C31</f>
        <v>-1417</v>
      </c>
      <c r="D33" s="37"/>
      <c r="E33" s="29">
        <v>-15724</v>
      </c>
      <c r="G33" s="31"/>
    </row>
    <row r="34" spans="2:7" ht="15">
      <c r="B34" s="36" t="s">
        <v>68</v>
      </c>
      <c r="C34" s="29">
        <v>1858</v>
      </c>
      <c r="D34" s="37"/>
      <c r="E34" s="29">
        <v>7640</v>
      </c>
      <c r="G34" s="31"/>
    </row>
    <row r="35" spans="2:7" ht="21" customHeight="1" thickBot="1">
      <c r="B35" s="36" t="s">
        <v>69</v>
      </c>
      <c r="C35" s="38">
        <f>SUM(C33:C34)</f>
        <v>441</v>
      </c>
      <c r="D35" s="37"/>
      <c r="E35" s="38">
        <f>SUM(E33:E34)</f>
        <v>-8084</v>
      </c>
      <c r="G35" s="31"/>
    </row>
    <row r="36" spans="2:7" ht="15.75" thickTop="1">
      <c r="B36" s="39"/>
      <c r="C36" s="40"/>
      <c r="D36" s="41"/>
      <c r="E36" s="40"/>
      <c r="G36" s="31"/>
    </row>
    <row r="37" spans="2:7" ht="15">
      <c r="B37" s="42" t="s">
        <v>67</v>
      </c>
      <c r="C37" s="43"/>
      <c r="D37" s="44"/>
      <c r="E37" s="43"/>
      <c r="G37" s="45"/>
    </row>
    <row r="38" spans="2:7" ht="15">
      <c r="B38" s="23" t="s">
        <v>70</v>
      </c>
      <c r="C38" s="29">
        <v>17575</v>
      </c>
      <c r="D38" s="30"/>
      <c r="E38" s="46">
        <v>12896</v>
      </c>
      <c r="G38" s="31"/>
    </row>
    <row r="39" spans="2:7" ht="15">
      <c r="B39" s="23" t="s">
        <v>71</v>
      </c>
      <c r="C39" s="29">
        <v>2167</v>
      </c>
      <c r="D39" s="30"/>
      <c r="E39" s="29">
        <v>2222</v>
      </c>
      <c r="G39" s="31"/>
    </row>
    <row r="40" spans="2:7" ht="15">
      <c r="B40" s="23" t="s">
        <v>72</v>
      </c>
      <c r="C40" s="29">
        <v>-19301</v>
      </c>
      <c r="D40" s="30"/>
      <c r="E40" s="29">
        <v>-23202</v>
      </c>
      <c r="G40" s="31"/>
    </row>
    <row r="41" spans="3:7" ht="21.75" customHeight="1" thickBot="1">
      <c r="C41" s="38">
        <f>SUM(C38:C40)</f>
        <v>441</v>
      </c>
      <c r="D41" s="30"/>
      <c r="E41" s="38">
        <f>SUM(E38:E40)</f>
        <v>-8084</v>
      </c>
      <c r="G41" s="31"/>
    </row>
    <row r="42" ht="15.75" thickTop="1">
      <c r="C42" s="46"/>
    </row>
    <row r="44" spans="3:4" ht="15">
      <c r="C44" s="26"/>
      <c r="D44" s="26"/>
    </row>
    <row r="45" spans="2:4" ht="15">
      <c r="B45" s="26" t="s">
        <v>76</v>
      </c>
      <c r="C45" s="26"/>
      <c r="D45" s="26"/>
    </row>
    <row r="46" ht="15">
      <c r="B46" s="26" t="s">
        <v>122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Erica S. Fernando</cp:lastModifiedBy>
  <cp:lastPrinted>2005-05-13T09:26:29Z</cp:lastPrinted>
  <dcterms:created xsi:type="dcterms:W3CDTF">2001-05-15T09:39:25Z</dcterms:created>
  <dcterms:modified xsi:type="dcterms:W3CDTF">2005-06-22T17:45:13Z</dcterms:modified>
  <cp:category/>
  <cp:version/>
  <cp:contentType/>
  <cp:contentStatus/>
</cp:coreProperties>
</file>