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885" windowHeight="453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</sheets>
  <definedNames>
    <definedName name="_xlnm.Print_Area" localSheetId="0">'Sheet1'!$A$7:$G$181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<sst xmlns="http://schemas.openxmlformats.org/spreadsheetml/2006/main" count="242" uniqueCount="90">
  <si>
    <t>METROPLEX BERHAD</t>
  </si>
  <si>
    <t>TABLE A - PN 1</t>
  </si>
  <si>
    <t>31 OCTOBER 2004</t>
  </si>
  <si>
    <t>No.</t>
  </si>
  <si>
    <t>Lender</t>
  </si>
  <si>
    <t>Principal &amp;</t>
  </si>
  <si>
    <t>Type of</t>
  </si>
  <si>
    <t>Status</t>
  </si>
  <si>
    <t>Interest (RM)</t>
  </si>
  <si>
    <t>Facility</t>
  </si>
  <si>
    <t>Security</t>
  </si>
  <si>
    <t>AFFIN BANK BHD</t>
  </si>
  <si>
    <t>- Vistasutra Sdn Bhd</t>
  </si>
  <si>
    <t>TL</t>
  </si>
  <si>
    <t>Adjourned to a later date for mention pending the outcome</t>
  </si>
  <si>
    <t>RC</t>
  </si>
  <si>
    <t>Secured</t>
  </si>
  <si>
    <t>of the application for extension of Restraining Order</t>
  </si>
  <si>
    <t>OD</t>
  </si>
  <si>
    <t>(RO) [expired on 21/10/04] fixed for hearing on 29/11/04</t>
  </si>
  <si>
    <t>- Metroplex Berhad</t>
  </si>
  <si>
    <t>Adjourned to 12/10/04 for mention.</t>
  </si>
  <si>
    <t>Unsecured</t>
  </si>
  <si>
    <t>Bonds</t>
  </si>
  <si>
    <t>- Metroplex Trading Sdn Bhd</t>
  </si>
  <si>
    <t>ALLIANCE BANK MALAYSIA BHD</t>
  </si>
  <si>
    <t>- Jumantan Sdn Bhd</t>
  </si>
  <si>
    <t xml:space="preserve">      Adjourned to a later date for mention pending the outcome</t>
  </si>
  <si>
    <t>BA</t>
  </si>
  <si>
    <t>IL</t>
  </si>
  <si>
    <t>- Peninsular Park Sdn BHd</t>
  </si>
  <si>
    <t>- Wiramuda (M) Sdn Bhd</t>
  </si>
  <si>
    <t>ARAB-MALAYSIAN GROUP</t>
  </si>
  <si>
    <t>- Maxi Murni Sdn Bhd</t>
  </si>
  <si>
    <t>FL</t>
  </si>
  <si>
    <t>- Metrobilt Construction Sdn Bhd</t>
  </si>
  <si>
    <t>COMMERCE INTL MERCHANT BANKERS BHD</t>
  </si>
  <si>
    <t>Letter of demand dated 19.9.02 served on MB.</t>
  </si>
  <si>
    <t>STA</t>
  </si>
  <si>
    <t>Letter of demand on PPSB served 30.10.02.</t>
  </si>
  <si>
    <t>DANAHARTA URUS SDN BHD</t>
  </si>
  <si>
    <t>- Metroplex Holdings Sdn Bhd</t>
  </si>
  <si>
    <t>EON BANK BHD</t>
  </si>
  <si>
    <t>HONG LEONG GROUP</t>
  </si>
  <si>
    <t>- Peninsular Park Sdn Bhd</t>
  </si>
  <si>
    <t>Factoring</t>
  </si>
  <si>
    <t>HSBC BANK MALAYSIA BHD</t>
  </si>
  <si>
    <t>MALAYAN BANKING BHD</t>
  </si>
  <si>
    <t>- Empress Cruise Lines Sdn Bhd</t>
  </si>
  <si>
    <t>- Farmstead Products Sdn Bhd</t>
  </si>
  <si>
    <t>- Maxrise (M) Sdn Bhd</t>
  </si>
  <si>
    <t>- Metroplex Development Sdn Bhd</t>
  </si>
  <si>
    <t>OCBC BANK (M) BHD</t>
  </si>
  <si>
    <t>PUBLIC FINANCE BHD</t>
  </si>
  <si>
    <t>RHB BANK BHD</t>
  </si>
  <si>
    <t>- Ekabina Sdn Bhd</t>
  </si>
  <si>
    <t>- Metroplex Leasing &amp; Credit Corporation Sdn Bhd</t>
  </si>
  <si>
    <t>- Metroplex Project Management Sdn Bhd</t>
  </si>
  <si>
    <t>OTHER INDULGENCE LENDERS</t>
  </si>
  <si>
    <t>Bumiputra-Commerce Bank (L) Ltd</t>
  </si>
  <si>
    <t>Bank of Overseas Chinese</t>
  </si>
  <si>
    <t>Banque Internationale A Luxembourg</t>
  </si>
  <si>
    <t>Chiao Tung Bank, Taiwan</t>
  </si>
  <si>
    <t>The Bank of Nova Scotia</t>
  </si>
  <si>
    <t>LEGEND INTERNATIONAL RESORTS LIMITED</t>
  </si>
  <si>
    <t>United Coconut Planters Bank</t>
  </si>
  <si>
    <t>Societe Generale</t>
  </si>
  <si>
    <t>NM Rothschild</t>
  </si>
  <si>
    <t>Far East Bank &amp; Trust Co</t>
  </si>
  <si>
    <t>Global Bank (formerly Asian Bank)</t>
  </si>
  <si>
    <t>International Exchange Bank</t>
  </si>
  <si>
    <t>Metropolitan Bank &amp; Trust Co.</t>
  </si>
  <si>
    <t>GRAND TOTAL</t>
  </si>
  <si>
    <t>Note:</t>
  </si>
  <si>
    <t>BA denotes Bank Acceptance</t>
  </si>
  <si>
    <t>BG denotes Bank Guarantee</t>
  </si>
  <si>
    <t>FL denotes Fixed Loan</t>
  </si>
  <si>
    <t>IL denotes Indulgence Loan</t>
  </si>
  <si>
    <t>OD denotes Overdraft</t>
  </si>
  <si>
    <t>RC denotes Revolving Credit</t>
  </si>
  <si>
    <t>STA denotes Short Term Acceptance</t>
  </si>
  <si>
    <t>TL denotes Term Loan</t>
  </si>
  <si>
    <t>As per Oct'04 account</t>
  </si>
  <si>
    <t xml:space="preserve">       of the application for extension of RO (expired on 21/10/04)</t>
  </si>
  <si>
    <t xml:space="preserve">       fixed for hearing on 29/11/04</t>
  </si>
  <si>
    <t>of the application for extension of RO (expired on 21/10/04)</t>
  </si>
  <si>
    <t>fixed for hearing on 29/11/04</t>
  </si>
  <si>
    <t>Table A</t>
  </si>
  <si>
    <t>The estimated amount of default as at 31 October 2004 is RM1,620,784,498.35 as detailed in Table A.</t>
  </si>
  <si>
    <t xml:space="preserve">METROPLEX BERHAD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</si>
</sst>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9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1" xfId="0" applyFont="1" applyBorder="1" applyAlignment="1">
      <alignment/>
    </xf>
    <xf numFmtId="43" fontId="4" fillId="0" borderId="0" xfId="15" applyFont="1" applyFill="1" applyAlignment="1">
      <alignment/>
    </xf>
    <xf numFmtId="43" fontId="6" fillId="0" borderId="2" xfId="15" applyFont="1" applyBorder="1" applyAlignment="1">
      <alignment/>
    </xf>
    <xf numFmtId="0" fontId="5" fillId="0" borderId="2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43" fontId="7" fillId="0" borderId="4" xfId="15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/>
    </xf>
    <xf numFmtId="43" fontId="4" fillId="0" borderId="5" xfId="15" applyFont="1" applyFill="1" applyBorder="1" applyAlignment="1">
      <alignment/>
    </xf>
    <xf numFmtId="0" fontId="8" fillId="0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43" fontId="4" fillId="0" borderId="0" xfId="15" applyFont="1" applyFill="1" applyAlignment="1">
      <alignment horizontal="center"/>
    </xf>
    <xf numFmtId="43" fontId="4" fillId="0" borderId="5" xfId="15" applyFont="1" applyFill="1" applyBorder="1" applyAlignment="1">
      <alignment horizontal="center"/>
    </xf>
    <xf numFmtId="43" fontId="4" fillId="0" borderId="6" xfId="15" applyFont="1" applyFill="1" applyBorder="1" applyAlignment="1">
      <alignment/>
    </xf>
    <xf numFmtId="43" fontId="4" fillId="0" borderId="7" xfId="15" applyFont="1" applyFill="1" applyBorder="1" applyAlignment="1">
      <alignment/>
    </xf>
    <xf numFmtId="43" fontId="4" fillId="0" borderId="2" xfId="15" applyFont="1" applyFill="1" applyBorder="1" applyAlignment="1">
      <alignment/>
    </xf>
    <xf numFmtId="43" fontId="4" fillId="0" borderId="4" xfId="15" applyFont="1" applyFill="1" applyBorder="1" applyAlignment="1">
      <alignment/>
    </xf>
    <xf numFmtId="43" fontId="4" fillId="0" borderId="0" xfId="15" applyFont="1" applyFill="1" applyBorder="1" applyAlignment="1">
      <alignment/>
    </xf>
    <xf numFmtId="0" fontId="8" fillId="0" borderId="0" xfId="0" applyFont="1" applyBorder="1" applyAlignment="1">
      <alignment/>
    </xf>
    <xf numFmtId="43" fontId="4" fillId="0" borderId="2" xfId="15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1" xfId="0" applyFont="1" applyBorder="1" applyAlignment="1" quotePrefix="1">
      <alignment/>
    </xf>
    <xf numFmtId="0" fontId="4" fillId="0" borderId="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 quotePrefix="1">
      <alignment/>
    </xf>
    <xf numFmtId="0" fontId="4" fillId="0" borderId="0" xfId="0" applyFont="1" applyFill="1" applyAlignment="1">
      <alignment horizontal="center"/>
    </xf>
    <xf numFmtId="15" fontId="4" fillId="0" borderId="0" xfId="0" applyNumberFormat="1" applyFont="1" applyAlignment="1" quotePrefix="1">
      <alignment/>
    </xf>
    <xf numFmtId="43" fontId="6" fillId="0" borderId="13" xfId="15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8</xdr:row>
      <xdr:rowOff>76200</xdr:rowOff>
    </xdr:from>
    <xdr:to>
      <xdr:col>5</xdr:col>
      <xdr:colOff>85725</xdr:colOff>
      <xdr:row>10</xdr:row>
      <xdr:rowOff>114300</xdr:rowOff>
    </xdr:to>
    <xdr:sp>
      <xdr:nvSpPr>
        <xdr:cNvPr id="1" name="Drawing 1"/>
        <xdr:cNvSpPr>
          <a:spLocks/>
        </xdr:cNvSpPr>
      </xdr:nvSpPr>
      <xdr:spPr>
        <a:xfrm>
          <a:off x="5133975" y="1524000"/>
          <a:ext cx="66675" cy="419100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19050</xdr:colOff>
      <xdr:row>141</xdr:row>
      <xdr:rowOff>76200</xdr:rowOff>
    </xdr:from>
    <xdr:to>
      <xdr:col>5</xdr:col>
      <xdr:colOff>76200</xdr:colOff>
      <xdr:row>147</xdr:row>
      <xdr:rowOff>85725</xdr:rowOff>
    </xdr:to>
    <xdr:sp>
      <xdr:nvSpPr>
        <xdr:cNvPr id="2" name="Drawing 3"/>
        <xdr:cNvSpPr>
          <a:spLocks/>
        </xdr:cNvSpPr>
      </xdr:nvSpPr>
      <xdr:spPr>
        <a:xfrm>
          <a:off x="5133975" y="25746075"/>
          <a:ext cx="57150" cy="115252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19050</xdr:colOff>
      <xdr:row>152</xdr:row>
      <xdr:rowOff>76200</xdr:rowOff>
    </xdr:from>
    <xdr:to>
      <xdr:col>5</xdr:col>
      <xdr:colOff>95250</xdr:colOff>
      <xdr:row>158</xdr:row>
      <xdr:rowOff>114300</xdr:rowOff>
    </xdr:to>
    <xdr:sp>
      <xdr:nvSpPr>
        <xdr:cNvPr id="3" name="Drawing 3"/>
        <xdr:cNvSpPr>
          <a:spLocks/>
        </xdr:cNvSpPr>
      </xdr:nvSpPr>
      <xdr:spPr>
        <a:xfrm>
          <a:off x="5133975" y="27774900"/>
          <a:ext cx="76200" cy="1181100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47625</xdr:colOff>
      <xdr:row>71</xdr:row>
      <xdr:rowOff>28575</xdr:rowOff>
    </xdr:from>
    <xdr:to>
      <xdr:col>6</xdr:col>
      <xdr:colOff>209550</xdr:colOff>
      <xdr:row>76</xdr:row>
      <xdr:rowOff>180975</xdr:rowOff>
    </xdr:to>
    <xdr:sp>
      <xdr:nvSpPr>
        <xdr:cNvPr id="4" name="Drawing 1"/>
        <xdr:cNvSpPr>
          <a:spLocks/>
        </xdr:cNvSpPr>
      </xdr:nvSpPr>
      <xdr:spPr>
        <a:xfrm>
          <a:off x="6010275" y="12877800"/>
          <a:ext cx="161925" cy="1104900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47625</xdr:colOff>
      <xdr:row>20</xdr:row>
      <xdr:rowOff>114300</xdr:rowOff>
    </xdr:from>
    <xdr:to>
      <xdr:col>6</xdr:col>
      <xdr:colOff>209550</xdr:colOff>
      <xdr:row>25</xdr:row>
      <xdr:rowOff>0</xdr:rowOff>
    </xdr:to>
    <xdr:sp>
      <xdr:nvSpPr>
        <xdr:cNvPr id="5" name="Drawing 1"/>
        <xdr:cNvSpPr>
          <a:spLocks/>
        </xdr:cNvSpPr>
      </xdr:nvSpPr>
      <xdr:spPr>
        <a:xfrm>
          <a:off x="6010275" y="3752850"/>
          <a:ext cx="161925" cy="838200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5"/>
  <sheetViews>
    <sheetView tabSelected="1" zoomScale="75" zoomScaleNormal="75" workbookViewId="0" topLeftCell="D1">
      <selection activeCell="G4" sqref="G4"/>
    </sheetView>
  </sheetViews>
  <sheetFormatPr defaultColWidth="9.00390625" defaultRowHeight="15.75"/>
  <cols>
    <col min="1" max="1" width="1.37890625" style="12" customWidth="1"/>
    <col min="2" max="2" width="3.50390625" style="12" customWidth="1"/>
    <col min="3" max="3" width="37.875" style="12" customWidth="1"/>
    <col min="4" max="4" width="17.00390625" style="12" customWidth="1"/>
    <col min="5" max="5" width="7.375" style="12" customWidth="1"/>
    <col min="6" max="6" width="11.125" style="12" customWidth="1"/>
    <col min="7" max="7" width="47.25390625" style="12" customWidth="1"/>
    <col min="8" max="16384" width="9.00390625" style="12" customWidth="1"/>
  </cols>
  <sheetData>
    <row r="1" spans="2:7" ht="15">
      <c r="B1" s="33" t="s">
        <v>0</v>
      </c>
      <c r="D1" s="2" t="s">
        <v>87</v>
      </c>
      <c r="E1" s="13"/>
      <c r="F1" s="14"/>
      <c r="G1" s="12" t="s">
        <v>89</v>
      </c>
    </row>
    <row r="2" spans="2:6" ht="15">
      <c r="B2" s="33" t="s">
        <v>1</v>
      </c>
      <c r="D2" s="2" t="s">
        <v>88</v>
      </c>
      <c r="E2" s="13"/>
      <c r="F2" s="14"/>
    </row>
    <row r="3" spans="2:6" ht="15">
      <c r="B3" s="52" t="s">
        <v>2</v>
      </c>
      <c r="D3" s="2"/>
      <c r="E3" s="13"/>
      <c r="F3" s="14"/>
    </row>
    <row r="4" spans="2:7" ht="11.25" customHeight="1">
      <c r="B4" s="15"/>
      <c r="C4" s="15"/>
      <c r="D4" s="16"/>
      <c r="E4" s="17"/>
      <c r="F4" s="18"/>
      <c r="G4" s="15"/>
    </row>
    <row r="5" spans="2:9" ht="15">
      <c r="B5" s="28" t="s">
        <v>3</v>
      </c>
      <c r="C5" s="29" t="s">
        <v>4</v>
      </c>
      <c r="D5" s="19" t="s">
        <v>5</v>
      </c>
      <c r="E5" s="30" t="s">
        <v>6</v>
      </c>
      <c r="F5" s="32" t="s">
        <v>6</v>
      </c>
      <c r="G5" s="32" t="s">
        <v>7</v>
      </c>
      <c r="H5" s="33"/>
      <c r="I5" s="33"/>
    </row>
    <row r="6" spans="2:9" ht="15">
      <c r="B6" s="34"/>
      <c r="C6" s="35"/>
      <c r="D6" s="20" t="s">
        <v>8</v>
      </c>
      <c r="E6" s="36" t="s">
        <v>9</v>
      </c>
      <c r="F6" s="37" t="s">
        <v>10</v>
      </c>
      <c r="G6" s="37"/>
      <c r="H6" s="33"/>
      <c r="I6" s="33"/>
    </row>
    <row r="7" spans="2:9" ht="12.75" customHeight="1">
      <c r="B7" s="38"/>
      <c r="C7" s="39"/>
      <c r="D7" s="2"/>
      <c r="E7" s="40"/>
      <c r="F7" s="28"/>
      <c r="G7" s="38"/>
      <c r="H7" s="33"/>
      <c r="I7" s="33"/>
    </row>
    <row r="8" spans="2:9" ht="15">
      <c r="B8" s="38">
        <v>1</v>
      </c>
      <c r="C8" s="1" t="s">
        <v>11</v>
      </c>
      <c r="D8" s="2"/>
      <c r="E8" s="40"/>
      <c r="F8" s="28"/>
      <c r="G8" s="38"/>
      <c r="H8" s="33"/>
      <c r="I8" s="33"/>
    </row>
    <row r="9" spans="2:9" ht="15">
      <c r="B9" s="38"/>
      <c r="C9" s="41" t="s">
        <v>12</v>
      </c>
      <c r="D9" s="2">
        <v>11807803.51</v>
      </c>
      <c r="E9" s="53" t="s">
        <v>13</v>
      </c>
      <c r="F9" s="28"/>
      <c r="G9" s="55" t="s">
        <v>14</v>
      </c>
      <c r="H9" s="33"/>
      <c r="I9" s="33"/>
    </row>
    <row r="10" spans="2:9" ht="15">
      <c r="B10" s="38"/>
      <c r="C10" s="39"/>
      <c r="D10" s="2">
        <v>21972339.15</v>
      </c>
      <c r="E10" s="53" t="s">
        <v>15</v>
      </c>
      <c r="F10" s="28" t="s">
        <v>16</v>
      </c>
      <c r="G10" s="55" t="s">
        <v>17</v>
      </c>
      <c r="H10" s="33"/>
      <c r="I10" s="33"/>
    </row>
    <row r="11" spans="2:9" ht="15">
      <c r="B11" s="38"/>
      <c r="C11" s="39"/>
      <c r="D11" s="21">
        <v>7426445.3</v>
      </c>
      <c r="E11" s="53" t="s">
        <v>18</v>
      </c>
      <c r="F11" s="28"/>
      <c r="G11" s="55" t="s">
        <v>19</v>
      </c>
      <c r="H11" s="33"/>
      <c r="I11" s="33"/>
    </row>
    <row r="12" spans="2:9" ht="15">
      <c r="B12" s="38"/>
      <c r="C12" s="39"/>
      <c r="D12" s="22">
        <f>SUM(D9:D11)</f>
        <v>41206587.95999999</v>
      </c>
      <c r="E12" s="53"/>
      <c r="F12" s="28"/>
      <c r="G12" s="39"/>
      <c r="H12" s="33"/>
      <c r="I12" s="33"/>
    </row>
    <row r="13" spans="2:9" ht="15">
      <c r="B13" s="38"/>
      <c r="C13" s="41" t="s">
        <v>20</v>
      </c>
      <c r="D13" s="2">
        <v>9504140.99</v>
      </c>
      <c r="E13" s="54" t="s">
        <v>13</v>
      </c>
      <c r="F13" s="28" t="s">
        <v>16</v>
      </c>
      <c r="G13" s="39" t="s">
        <v>21</v>
      </c>
      <c r="H13" s="33"/>
      <c r="I13" s="33"/>
    </row>
    <row r="14" spans="2:9" ht="15">
      <c r="B14" s="38"/>
      <c r="C14" s="33"/>
      <c r="D14" s="23">
        <v>13801485.8</v>
      </c>
      <c r="E14" s="40" t="s">
        <v>15</v>
      </c>
      <c r="F14" s="28" t="s">
        <v>22</v>
      </c>
      <c r="G14" s="38"/>
      <c r="H14" s="33"/>
      <c r="I14" s="33"/>
    </row>
    <row r="15" spans="2:9" ht="15">
      <c r="B15" s="38"/>
      <c r="C15" s="39"/>
      <c r="D15" s="2">
        <v>70038155.23</v>
      </c>
      <c r="E15" s="40" t="s">
        <v>23</v>
      </c>
      <c r="F15" s="28" t="s">
        <v>16</v>
      </c>
      <c r="G15" s="38"/>
      <c r="H15" s="33"/>
      <c r="I15" s="33"/>
    </row>
    <row r="16" spans="2:9" ht="15">
      <c r="B16" s="38"/>
      <c r="C16" s="39"/>
      <c r="D16" s="22">
        <f>SUM(D13:D15)</f>
        <v>93343782.02000001</v>
      </c>
      <c r="E16" s="40"/>
      <c r="F16" s="28"/>
      <c r="G16" s="38"/>
      <c r="H16" s="33"/>
      <c r="I16" s="33"/>
    </row>
    <row r="17" spans="2:9" ht="15">
      <c r="B17" s="38"/>
      <c r="C17" s="41" t="s">
        <v>24</v>
      </c>
      <c r="D17" s="2">
        <v>13665955.44</v>
      </c>
      <c r="E17" s="40" t="s">
        <v>18</v>
      </c>
      <c r="F17" s="28" t="s">
        <v>22</v>
      </c>
      <c r="G17" s="38"/>
      <c r="H17" s="33"/>
      <c r="I17" s="33"/>
    </row>
    <row r="18" spans="2:9" ht="9.75" customHeight="1">
      <c r="B18" s="38"/>
      <c r="C18" s="39"/>
      <c r="D18" s="2"/>
      <c r="E18" s="40"/>
      <c r="F18" s="37"/>
      <c r="G18" s="34"/>
      <c r="H18" s="33"/>
      <c r="I18" s="33"/>
    </row>
    <row r="19" spans="2:9" ht="15">
      <c r="B19" s="42"/>
      <c r="C19" s="43"/>
      <c r="D19" s="24">
        <f>+D17+D16+D12</f>
        <v>148216325.42000002</v>
      </c>
      <c r="E19" s="44"/>
      <c r="F19" s="45"/>
      <c r="G19" s="42"/>
      <c r="H19" s="33"/>
      <c r="I19" s="33"/>
    </row>
    <row r="20" spans="2:9" ht="12.75" customHeight="1">
      <c r="B20" s="38"/>
      <c r="C20" s="39"/>
      <c r="D20" s="2"/>
      <c r="E20" s="40"/>
      <c r="F20" s="31"/>
      <c r="G20" s="38"/>
      <c r="H20" s="33"/>
      <c r="I20" s="33"/>
    </row>
    <row r="21" spans="2:9" ht="15">
      <c r="B21" s="38">
        <v>2</v>
      </c>
      <c r="C21" s="1" t="s">
        <v>25</v>
      </c>
      <c r="D21" s="2"/>
      <c r="E21" s="40"/>
      <c r="F21" s="31"/>
      <c r="G21" s="38"/>
      <c r="H21" s="33"/>
      <c r="I21" s="33"/>
    </row>
    <row r="22" spans="2:9" ht="15">
      <c r="B22" s="38"/>
      <c r="C22" s="41" t="s">
        <v>26</v>
      </c>
      <c r="D22" s="2">
        <v>4670178.36</v>
      </c>
      <c r="E22" s="40" t="s">
        <v>18</v>
      </c>
      <c r="F22" s="31" t="s">
        <v>22</v>
      </c>
      <c r="G22" s="38" t="s">
        <v>27</v>
      </c>
      <c r="H22" s="33"/>
      <c r="I22" s="33"/>
    </row>
    <row r="23" spans="2:9" ht="15">
      <c r="B23" s="38"/>
      <c r="C23" s="41"/>
      <c r="D23" s="2"/>
      <c r="E23" s="40"/>
      <c r="F23" s="28"/>
      <c r="G23" s="39" t="s">
        <v>83</v>
      </c>
      <c r="H23" s="33"/>
      <c r="I23" s="33"/>
    </row>
    <row r="24" spans="2:9" ht="15">
      <c r="B24" s="38"/>
      <c r="C24" s="39"/>
      <c r="D24" s="2"/>
      <c r="E24" s="40"/>
      <c r="F24" s="28"/>
      <c r="G24" s="39" t="s">
        <v>84</v>
      </c>
      <c r="H24" s="33"/>
      <c r="I24" s="33"/>
    </row>
    <row r="25" spans="2:9" ht="15">
      <c r="B25" s="38"/>
      <c r="C25" s="41" t="s">
        <v>24</v>
      </c>
      <c r="D25" s="2">
        <v>3108176.68</v>
      </c>
      <c r="E25" s="40" t="s">
        <v>18</v>
      </c>
      <c r="F25" s="28" t="s">
        <v>22</v>
      </c>
      <c r="G25" s="39"/>
      <c r="H25" s="33"/>
      <c r="I25" s="33"/>
    </row>
    <row r="26" spans="2:9" ht="15">
      <c r="B26" s="38"/>
      <c r="C26" s="41"/>
      <c r="D26" s="2"/>
      <c r="E26" s="40"/>
      <c r="F26" s="31"/>
      <c r="G26" s="38"/>
      <c r="H26" s="33"/>
      <c r="I26" s="33"/>
    </row>
    <row r="27" spans="2:9" ht="15">
      <c r="B27" s="38"/>
      <c r="C27" s="39"/>
      <c r="D27" s="2"/>
      <c r="E27" s="40"/>
      <c r="F27" s="31"/>
      <c r="G27" s="38"/>
      <c r="H27" s="33"/>
      <c r="I27" s="33"/>
    </row>
    <row r="28" spans="2:9" ht="15">
      <c r="B28" s="38"/>
      <c r="C28" s="41" t="s">
        <v>20</v>
      </c>
      <c r="D28" s="2">
        <v>13153062.129999999</v>
      </c>
      <c r="E28" s="40" t="s">
        <v>15</v>
      </c>
      <c r="F28" s="31" t="s">
        <v>22</v>
      </c>
      <c r="G28" s="38"/>
      <c r="H28" s="33"/>
      <c r="I28" s="33"/>
    </row>
    <row r="29" spans="2:9" ht="15">
      <c r="B29" s="38"/>
      <c r="C29" s="39"/>
      <c r="D29" s="2">
        <v>4246645.03</v>
      </c>
      <c r="E29" s="40" t="s">
        <v>28</v>
      </c>
      <c r="F29" s="31" t="s">
        <v>22</v>
      </c>
      <c r="G29" s="38"/>
      <c r="H29" s="33"/>
      <c r="I29" s="33"/>
    </row>
    <row r="30" spans="2:9" ht="15">
      <c r="B30" s="38"/>
      <c r="C30" s="39"/>
      <c r="D30" s="21">
        <v>12897436.28</v>
      </c>
      <c r="E30" s="40" t="s">
        <v>29</v>
      </c>
      <c r="F30" s="31" t="s">
        <v>16</v>
      </c>
      <c r="G30" s="38"/>
      <c r="H30" s="33"/>
      <c r="I30" s="33"/>
    </row>
    <row r="31" spans="2:9" ht="15">
      <c r="B31" s="38"/>
      <c r="C31" s="39"/>
      <c r="D31" s="22">
        <f>SUM(D28:D30)</f>
        <v>30297143.439999998</v>
      </c>
      <c r="E31" s="40"/>
      <c r="F31" s="31"/>
      <c r="G31" s="38"/>
      <c r="H31" s="33"/>
      <c r="I31" s="33"/>
    </row>
    <row r="32" spans="2:9" ht="15">
      <c r="B32" s="38"/>
      <c r="C32" s="41" t="s">
        <v>30</v>
      </c>
      <c r="D32" s="25">
        <v>10587289.97</v>
      </c>
      <c r="E32" s="40" t="s">
        <v>13</v>
      </c>
      <c r="F32" s="31" t="s">
        <v>16</v>
      </c>
      <c r="G32" s="38"/>
      <c r="H32" s="33"/>
      <c r="I32" s="33"/>
    </row>
    <row r="33" spans="2:9" ht="15">
      <c r="B33" s="38"/>
      <c r="C33" s="41" t="s">
        <v>31</v>
      </c>
      <c r="D33" s="2">
        <v>2949894.26</v>
      </c>
      <c r="E33" s="40" t="s">
        <v>15</v>
      </c>
      <c r="F33" s="31" t="s">
        <v>16</v>
      </c>
      <c r="G33" s="38"/>
      <c r="H33" s="33"/>
      <c r="I33" s="33"/>
    </row>
    <row r="34" spans="2:9" ht="9.75" customHeight="1">
      <c r="B34" s="38"/>
      <c r="C34" s="39"/>
      <c r="D34" s="2"/>
      <c r="E34" s="40"/>
      <c r="F34" s="31"/>
      <c r="G34" s="38"/>
      <c r="H34" s="33"/>
      <c r="I34" s="33"/>
    </row>
    <row r="35" spans="2:9" ht="15">
      <c r="B35" s="42"/>
      <c r="C35" s="43"/>
      <c r="D35" s="24">
        <f>+D33+D32+D31+D25+D22</f>
        <v>51612682.71</v>
      </c>
      <c r="E35" s="44"/>
      <c r="F35" s="45"/>
      <c r="G35" s="42"/>
      <c r="H35" s="33"/>
      <c r="I35" s="33"/>
    </row>
    <row r="36" spans="2:9" ht="12.75" customHeight="1">
      <c r="B36" s="38"/>
      <c r="C36" s="39"/>
      <c r="D36" s="2"/>
      <c r="E36" s="40"/>
      <c r="F36" s="31"/>
      <c r="G36" s="38"/>
      <c r="H36" s="33"/>
      <c r="I36" s="33"/>
    </row>
    <row r="37" spans="2:9" ht="15">
      <c r="B37" s="38">
        <v>3</v>
      </c>
      <c r="C37" s="1" t="s">
        <v>32</v>
      </c>
      <c r="D37" s="2"/>
      <c r="E37" s="40"/>
      <c r="F37" s="31"/>
      <c r="G37" s="38"/>
      <c r="H37" s="33"/>
      <c r="I37" s="33"/>
    </row>
    <row r="38" spans="2:9" ht="15">
      <c r="B38" s="38"/>
      <c r="C38" s="41" t="s">
        <v>20</v>
      </c>
      <c r="D38" s="2">
        <v>5026148.97</v>
      </c>
      <c r="E38" s="40" t="s">
        <v>18</v>
      </c>
      <c r="F38" s="31" t="s">
        <v>22</v>
      </c>
      <c r="G38" s="38"/>
      <c r="H38" s="33"/>
      <c r="I38" s="33"/>
    </row>
    <row r="39" spans="2:9" ht="15">
      <c r="B39" s="38"/>
      <c r="C39" s="39"/>
      <c r="D39" s="2">
        <v>67890490.44</v>
      </c>
      <c r="E39" s="40" t="s">
        <v>13</v>
      </c>
      <c r="F39" s="31" t="s">
        <v>16</v>
      </c>
      <c r="G39" s="38"/>
      <c r="H39" s="33"/>
      <c r="I39" s="33"/>
    </row>
    <row r="40" spans="2:9" ht="15">
      <c r="B40" s="38"/>
      <c r="C40" s="39"/>
      <c r="D40" s="2">
        <v>15578834.65</v>
      </c>
      <c r="E40" s="40" t="s">
        <v>13</v>
      </c>
      <c r="F40" s="31" t="s">
        <v>22</v>
      </c>
      <c r="G40" s="38"/>
      <c r="H40" s="33"/>
      <c r="I40" s="33"/>
    </row>
    <row r="41" spans="2:9" ht="15">
      <c r="B41" s="38"/>
      <c r="C41" s="39"/>
      <c r="D41" s="2">
        <v>17057899.59</v>
      </c>
      <c r="E41" s="40" t="s">
        <v>29</v>
      </c>
      <c r="F41" s="31" t="s">
        <v>16</v>
      </c>
      <c r="G41" s="38"/>
      <c r="H41" s="33"/>
      <c r="I41" s="33"/>
    </row>
    <row r="42" spans="2:9" ht="15">
      <c r="B42" s="38"/>
      <c r="C42" s="39"/>
      <c r="D42" s="21">
        <v>140076310.52</v>
      </c>
      <c r="E42" s="40" t="s">
        <v>23</v>
      </c>
      <c r="F42" s="31" t="s">
        <v>16</v>
      </c>
      <c r="G42" s="38"/>
      <c r="H42" s="33"/>
      <c r="I42" s="33"/>
    </row>
    <row r="43" spans="2:9" ht="15">
      <c r="B43" s="38"/>
      <c r="C43" s="39"/>
      <c r="D43" s="22">
        <f>SUM(D38:D42)</f>
        <v>245629684.17000002</v>
      </c>
      <c r="E43" s="40"/>
      <c r="F43" s="31"/>
      <c r="G43" s="38"/>
      <c r="H43" s="33"/>
      <c r="I43" s="33"/>
    </row>
    <row r="44" spans="2:9" ht="15">
      <c r="B44" s="38"/>
      <c r="C44" s="41" t="s">
        <v>33</v>
      </c>
      <c r="D44" s="2">
        <v>32968075.68</v>
      </c>
      <c r="E44" s="40" t="s">
        <v>34</v>
      </c>
      <c r="F44" s="31" t="s">
        <v>16</v>
      </c>
      <c r="G44" s="38"/>
      <c r="H44" s="33"/>
      <c r="I44" s="33"/>
    </row>
    <row r="45" spans="2:9" ht="15">
      <c r="B45" s="38"/>
      <c r="C45" s="39"/>
      <c r="D45" s="21">
        <v>4893254.92</v>
      </c>
      <c r="E45" s="40" t="s">
        <v>34</v>
      </c>
      <c r="F45" s="31" t="s">
        <v>16</v>
      </c>
      <c r="G45" s="38"/>
      <c r="H45" s="33"/>
      <c r="I45" s="33"/>
    </row>
    <row r="46" spans="2:9" ht="15">
      <c r="B46" s="38"/>
      <c r="C46" s="39"/>
      <c r="D46" s="22">
        <f>SUM(D44:D45)</f>
        <v>37861330.6</v>
      </c>
      <c r="E46" s="40"/>
      <c r="F46" s="31"/>
      <c r="G46" s="38"/>
      <c r="H46" s="33"/>
      <c r="I46" s="33"/>
    </row>
    <row r="47" spans="2:9" ht="15">
      <c r="B47" s="38"/>
      <c r="C47" s="41" t="s">
        <v>35</v>
      </c>
      <c r="D47" s="2">
        <v>3622385.97</v>
      </c>
      <c r="E47" s="40" t="s">
        <v>15</v>
      </c>
      <c r="F47" s="31" t="s">
        <v>16</v>
      </c>
      <c r="G47" s="38"/>
      <c r="H47" s="33"/>
      <c r="I47" s="33"/>
    </row>
    <row r="48" spans="2:9" ht="9.75" customHeight="1">
      <c r="B48" s="38"/>
      <c r="C48" s="39"/>
      <c r="D48" s="2"/>
      <c r="E48" s="40"/>
      <c r="F48" s="31"/>
      <c r="G48" s="38"/>
      <c r="H48" s="33"/>
      <c r="I48" s="33"/>
    </row>
    <row r="49" spans="2:9" ht="15">
      <c r="B49" s="42"/>
      <c r="C49" s="42"/>
      <c r="D49" s="24">
        <f>+D47+D46+D43</f>
        <v>287113400.74</v>
      </c>
      <c r="E49" s="44"/>
      <c r="F49" s="45"/>
      <c r="G49" s="42"/>
      <c r="H49" s="33"/>
      <c r="I49" s="33"/>
    </row>
    <row r="50" spans="2:9" ht="12.75" customHeight="1">
      <c r="B50" s="38"/>
      <c r="C50" s="39"/>
      <c r="D50" s="2"/>
      <c r="E50" s="40"/>
      <c r="F50" s="31"/>
      <c r="G50" s="38"/>
      <c r="H50" s="33"/>
      <c r="I50" s="33"/>
    </row>
    <row r="51" spans="2:9" ht="15">
      <c r="B51" s="38">
        <v>4</v>
      </c>
      <c r="C51" s="1" t="s">
        <v>36</v>
      </c>
      <c r="D51" s="2"/>
      <c r="E51" s="40"/>
      <c r="F51" s="31"/>
      <c r="G51" s="38"/>
      <c r="H51" s="33"/>
      <c r="I51" s="33"/>
    </row>
    <row r="52" spans="2:9" ht="15">
      <c r="B52" s="38"/>
      <c r="C52" s="41" t="s">
        <v>20</v>
      </c>
      <c r="D52" s="2">
        <v>6656994.83</v>
      </c>
      <c r="E52" s="40" t="s">
        <v>15</v>
      </c>
      <c r="F52" s="31" t="s">
        <v>16</v>
      </c>
      <c r="G52" s="38" t="s">
        <v>37</v>
      </c>
      <c r="H52" s="33"/>
      <c r="I52" s="33"/>
    </row>
    <row r="53" spans="2:9" ht="15">
      <c r="B53" s="38"/>
      <c r="C53" s="39"/>
      <c r="D53" s="21">
        <v>22513197.88</v>
      </c>
      <c r="E53" s="40" t="s">
        <v>38</v>
      </c>
      <c r="F53" s="31" t="s">
        <v>16</v>
      </c>
      <c r="G53" s="38" t="s">
        <v>39</v>
      </c>
      <c r="H53" s="33"/>
      <c r="I53" s="33"/>
    </row>
    <row r="54" spans="2:9" ht="15">
      <c r="B54" s="38"/>
      <c r="C54" s="39"/>
      <c r="D54" s="22">
        <f>SUM(D52:D53)</f>
        <v>29170192.71</v>
      </c>
      <c r="E54" s="40"/>
      <c r="F54" s="31"/>
      <c r="G54" s="38"/>
      <c r="H54" s="33"/>
      <c r="I54" s="33"/>
    </row>
    <row r="55" spans="2:9" ht="9.75" customHeight="1">
      <c r="B55" s="38"/>
      <c r="C55" s="39"/>
      <c r="D55" s="2"/>
      <c r="E55" s="40"/>
      <c r="F55" s="31"/>
      <c r="G55" s="38"/>
      <c r="H55" s="33"/>
      <c r="I55" s="33"/>
    </row>
    <row r="56" spans="2:9" ht="15">
      <c r="B56" s="42"/>
      <c r="C56" s="43"/>
      <c r="D56" s="24">
        <v>29170192.71</v>
      </c>
      <c r="E56" s="44"/>
      <c r="F56" s="45"/>
      <c r="G56" s="42"/>
      <c r="H56" s="33"/>
      <c r="I56" s="33"/>
    </row>
    <row r="57" spans="2:9" ht="12.75" customHeight="1">
      <c r="B57" s="38"/>
      <c r="C57" s="39"/>
      <c r="D57" s="2"/>
      <c r="E57" s="40"/>
      <c r="F57" s="31"/>
      <c r="G57" s="38"/>
      <c r="H57" s="33"/>
      <c r="I57" s="33"/>
    </row>
    <row r="58" spans="2:9" ht="15">
      <c r="B58" s="38">
        <v>5</v>
      </c>
      <c r="C58" s="1" t="s">
        <v>40</v>
      </c>
      <c r="D58" s="2"/>
      <c r="E58" s="40"/>
      <c r="F58" s="31"/>
      <c r="G58" s="38"/>
      <c r="H58" s="33"/>
      <c r="I58" s="33"/>
    </row>
    <row r="59" spans="2:9" ht="15">
      <c r="B59" s="38"/>
      <c r="C59" s="41" t="s">
        <v>41</v>
      </c>
      <c r="D59" s="2">
        <v>996080.73</v>
      </c>
      <c r="E59" s="40" t="s">
        <v>18</v>
      </c>
      <c r="F59" s="31" t="s">
        <v>22</v>
      </c>
      <c r="G59" s="38"/>
      <c r="H59" s="33"/>
      <c r="I59" s="33"/>
    </row>
    <row r="60" spans="2:9" ht="15">
      <c r="B60" s="38"/>
      <c r="C60" s="39"/>
      <c r="D60" s="21">
        <v>6947843</v>
      </c>
      <c r="E60" s="40" t="s">
        <v>15</v>
      </c>
      <c r="F60" s="31" t="s">
        <v>22</v>
      </c>
      <c r="G60" s="38"/>
      <c r="H60" s="33"/>
      <c r="I60" s="33"/>
    </row>
    <row r="61" spans="2:9" ht="15">
      <c r="B61" s="38"/>
      <c r="C61" s="39"/>
      <c r="D61" s="22">
        <f>SUM(D59:D60)</f>
        <v>7943923.73</v>
      </c>
      <c r="E61" s="40"/>
      <c r="F61" s="31"/>
      <c r="G61" s="38"/>
      <c r="H61" s="33"/>
      <c r="I61" s="33"/>
    </row>
    <row r="62" spans="2:9" ht="15">
      <c r="B62" s="38"/>
      <c r="C62" s="41" t="s">
        <v>20</v>
      </c>
      <c r="D62" s="2">
        <v>14977667.941703439</v>
      </c>
      <c r="E62" s="40" t="s">
        <v>29</v>
      </c>
      <c r="F62" s="31" t="s">
        <v>16</v>
      </c>
      <c r="G62" s="38"/>
      <c r="H62" s="33"/>
      <c r="I62" s="33"/>
    </row>
    <row r="63" spans="2:9" ht="9.75" customHeight="1">
      <c r="B63" s="38"/>
      <c r="C63" s="39"/>
      <c r="D63" s="2"/>
      <c r="E63" s="40"/>
      <c r="F63" s="31"/>
      <c r="G63" s="38"/>
      <c r="H63" s="33"/>
      <c r="I63" s="33"/>
    </row>
    <row r="64" spans="2:9" ht="15">
      <c r="B64" s="42"/>
      <c r="C64" s="42"/>
      <c r="D64" s="24">
        <f>SUM(D61:D63)</f>
        <v>22921591.67170344</v>
      </c>
      <c r="E64" s="44"/>
      <c r="F64" s="45"/>
      <c r="G64" s="42"/>
      <c r="H64" s="33"/>
      <c r="I64" s="33"/>
    </row>
    <row r="65" spans="2:9" ht="12.75" customHeight="1">
      <c r="B65" s="38"/>
      <c r="C65" s="39"/>
      <c r="D65" s="2"/>
      <c r="E65" s="40"/>
      <c r="F65" s="31"/>
      <c r="G65" s="38"/>
      <c r="H65" s="33"/>
      <c r="I65" s="33"/>
    </row>
    <row r="66" spans="2:9" ht="15">
      <c r="B66" s="38">
        <v>6</v>
      </c>
      <c r="C66" s="1" t="s">
        <v>42</v>
      </c>
      <c r="D66" s="2"/>
      <c r="E66" s="40"/>
      <c r="F66" s="31"/>
      <c r="G66" s="38"/>
      <c r="H66" s="33"/>
      <c r="I66" s="33"/>
    </row>
    <row r="67" spans="2:9" ht="15">
      <c r="B67" s="38"/>
      <c r="C67" s="41" t="s">
        <v>41</v>
      </c>
      <c r="D67" s="2">
        <v>13814554.12</v>
      </c>
      <c r="E67" s="40" t="s">
        <v>15</v>
      </c>
      <c r="F67" s="31" t="s">
        <v>22</v>
      </c>
      <c r="G67" s="38"/>
      <c r="H67" s="33"/>
      <c r="I67" s="33"/>
    </row>
    <row r="68" spans="2:9" ht="9.75" customHeight="1">
      <c r="B68" s="38"/>
      <c r="C68" s="39"/>
      <c r="D68" s="2"/>
      <c r="E68" s="40"/>
      <c r="F68" s="31"/>
      <c r="G68" s="38"/>
      <c r="H68" s="33"/>
      <c r="I68" s="33"/>
    </row>
    <row r="69" spans="2:9" ht="15">
      <c r="B69" s="42"/>
      <c r="C69" s="42"/>
      <c r="D69" s="24">
        <f>+D67</f>
        <v>13814554.12</v>
      </c>
      <c r="E69" s="44"/>
      <c r="F69" s="45"/>
      <c r="G69" s="42"/>
      <c r="H69" s="33"/>
      <c r="I69" s="33"/>
    </row>
    <row r="70" spans="2:9" ht="10.5" customHeight="1">
      <c r="B70" s="38"/>
      <c r="C70" s="39"/>
      <c r="D70" s="2"/>
      <c r="E70" s="40"/>
      <c r="F70" s="31"/>
      <c r="G70" s="38"/>
      <c r="H70" s="33"/>
      <c r="I70" s="33"/>
    </row>
    <row r="71" spans="2:9" ht="15">
      <c r="B71" s="38">
        <v>7</v>
      </c>
      <c r="C71" s="1" t="s">
        <v>43</v>
      </c>
      <c r="D71" s="2"/>
      <c r="E71" s="40"/>
      <c r="F71" s="31"/>
      <c r="G71" s="38"/>
      <c r="H71" s="33"/>
      <c r="I71" s="33"/>
    </row>
    <row r="72" spans="2:9" ht="15">
      <c r="B72" s="38"/>
      <c r="C72" s="41" t="s">
        <v>24</v>
      </c>
      <c r="D72" s="2">
        <v>2776912.63</v>
      </c>
      <c r="E72" s="40" t="s">
        <v>18</v>
      </c>
      <c r="F72" s="31" t="s">
        <v>22</v>
      </c>
      <c r="G72" s="38"/>
      <c r="H72" s="33"/>
      <c r="I72" s="33"/>
    </row>
    <row r="73" spans="2:9" ht="15">
      <c r="B73" s="38"/>
      <c r="C73" s="41"/>
      <c r="D73" s="2"/>
      <c r="E73" s="40"/>
      <c r="F73" s="31"/>
      <c r="G73" s="38" t="s">
        <v>27</v>
      </c>
      <c r="H73" s="33"/>
      <c r="I73" s="33"/>
    </row>
    <row r="74" spans="2:9" ht="15">
      <c r="B74" s="38"/>
      <c r="C74" s="41"/>
      <c r="D74" s="2"/>
      <c r="E74" s="40"/>
      <c r="F74" s="28"/>
      <c r="G74" s="39" t="s">
        <v>83</v>
      </c>
      <c r="H74" s="33"/>
      <c r="I74" s="33"/>
    </row>
    <row r="75" spans="2:9" ht="15">
      <c r="B75" s="38"/>
      <c r="C75" s="41" t="s">
        <v>20</v>
      </c>
      <c r="D75" s="2">
        <v>76900284.11</v>
      </c>
      <c r="E75" s="40" t="s">
        <v>13</v>
      </c>
      <c r="F75" s="28" t="s">
        <v>22</v>
      </c>
      <c r="G75" s="39" t="s">
        <v>84</v>
      </c>
      <c r="H75" s="33"/>
      <c r="I75" s="33"/>
    </row>
    <row r="76" spans="2:9" ht="15">
      <c r="B76" s="38"/>
      <c r="C76" s="41"/>
      <c r="D76" s="2"/>
      <c r="E76" s="40"/>
      <c r="F76" s="28"/>
      <c r="G76" s="39"/>
      <c r="H76" s="33"/>
      <c r="I76" s="33"/>
    </row>
    <row r="77" spans="2:9" ht="15">
      <c r="B77" s="38"/>
      <c r="C77" s="41" t="s">
        <v>44</v>
      </c>
      <c r="D77" s="2">
        <v>4770510.49</v>
      </c>
      <c r="E77" s="40" t="s">
        <v>45</v>
      </c>
      <c r="F77" s="28" t="s">
        <v>22</v>
      </c>
      <c r="G77" s="38"/>
      <c r="H77" s="33"/>
      <c r="I77" s="33"/>
    </row>
    <row r="78" spans="2:9" ht="15">
      <c r="B78" s="38"/>
      <c r="C78" s="41"/>
      <c r="D78" s="2"/>
      <c r="E78" s="40"/>
      <c r="F78" s="28"/>
      <c r="G78" s="39"/>
      <c r="H78" s="33"/>
      <c r="I78" s="33"/>
    </row>
    <row r="79" spans="2:9" ht="9.75" customHeight="1">
      <c r="B79" s="38"/>
      <c r="C79" s="39"/>
      <c r="D79" s="2"/>
      <c r="E79" s="40"/>
      <c r="F79" s="31"/>
      <c r="G79" s="38"/>
      <c r="H79" s="33"/>
      <c r="I79" s="33"/>
    </row>
    <row r="80" spans="2:9" ht="15">
      <c r="B80" s="42"/>
      <c r="C80" s="42"/>
      <c r="D80" s="24">
        <f>SUM(D72:D79)</f>
        <v>84447707.22999999</v>
      </c>
      <c r="E80" s="44"/>
      <c r="F80" s="45"/>
      <c r="G80" s="42"/>
      <c r="H80" s="33"/>
      <c r="I80" s="33"/>
    </row>
    <row r="81" spans="1:9" ht="13.5" customHeight="1">
      <c r="A81" s="26"/>
      <c r="B81" s="38"/>
      <c r="C81" s="46"/>
      <c r="D81" s="23"/>
      <c r="E81" s="47"/>
      <c r="F81" s="28"/>
      <c r="G81" s="38"/>
      <c r="H81" s="33"/>
      <c r="I81" s="33"/>
    </row>
    <row r="82" spans="2:9" ht="15">
      <c r="B82" s="38">
        <v>8</v>
      </c>
      <c r="C82" s="1" t="s">
        <v>46</v>
      </c>
      <c r="D82" s="2"/>
      <c r="E82" s="40"/>
      <c r="F82" s="31"/>
      <c r="G82" s="38"/>
      <c r="H82" s="33"/>
      <c r="I82" s="33"/>
    </row>
    <row r="83" spans="2:9" ht="15">
      <c r="B83" s="38"/>
      <c r="C83" s="41" t="s">
        <v>26</v>
      </c>
      <c r="D83" s="2">
        <v>7107133.45</v>
      </c>
      <c r="E83" s="40" t="s">
        <v>15</v>
      </c>
      <c r="F83" s="28" t="s">
        <v>22</v>
      </c>
      <c r="G83" s="38"/>
      <c r="H83" s="33"/>
      <c r="I83" s="33"/>
    </row>
    <row r="84" spans="2:9" ht="15">
      <c r="B84" s="38"/>
      <c r="C84" s="39"/>
      <c r="D84" s="21">
        <v>2731367.92</v>
      </c>
      <c r="E84" s="40" t="s">
        <v>18</v>
      </c>
      <c r="F84" s="28" t="s">
        <v>22</v>
      </c>
      <c r="G84" s="38"/>
      <c r="H84" s="33"/>
      <c r="I84" s="33"/>
    </row>
    <row r="85" spans="2:9" ht="15">
      <c r="B85" s="38"/>
      <c r="C85" s="39"/>
      <c r="D85" s="22">
        <f>SUM(D83:D84)</f>
        <v>9838501.370000001</v>
      </c>
      <c r="E85" s="40"/>
      <c r="F85" s="31"/>
      <c r="G85" s="38"/>
      <c r="H85" s="33"/>
      <c r="I85" s="33"/>
    </row>
    <row r="86" spans="2:9" ht="15">
      <c r="B86" s="38"/>
      <c r="C86" s="41" t="s">
        <v>20</v>
      </c>
      <c r="D86" s="2">
        <v>7363851.41</v>
      </c>
      <c r="E86" s="40" t="s">
        <v>15</v>
      </c>
      <c r="F86" s="28" t="s">
        <v>22</v>
      </c>
      <c r="G86" s="38"/>
      <c r="H86" s="33"/>
      <c r="I86" s="33"/>
    </row>
    <row r="87" spans="2:9" ht="9.75" customHeight="1">
      <c r="B87" s="38"/>
      <c r="C87" s="39"/>
      <c r="D87" s="2"/>
      <c r="E87" s="40"/>
      <c r="F87" s="31"/>
      <c r="G87" s="38"/>
      <c r="H87" s="33"/>
      <c r="I87" s="33"/>
    </row>
    <row r="88" spans="2:9" ht="15">
      <c r="B88" s="42"/>
      <c r="C88" s="42"/>
      <c r="D88" s="24">
        <f>SUM(D85:D87)</f>
        <v>17202352.78</v>
      </c>
      <c r="E88" s="44"/>
      <c r="F88" s="45"/>
      <c r="G88" s="42"/>
      <c r="H88" s="33"/>
      <c r="I88" s="33"/>
    </row>
    <row r="89" spans="2:9" ht="13.5" customHeight="1">
      <c r="B89" s="38"/>
      <c r="C89" s="39"/>
      <c r="D89" s="2"/>
      <c r="E89" s="40"/>
      <c r="F89" s="31"/>
      <c r="G89" s="38"/>
      <c r="H89" s="33"/>
      <c r="I89" s="33"/>
    </row>
    <row r="90" spans="2:9" ht="15">
      <c r="B90" s="38">
        <v>9</v>
      </c>
      <c r="C90" s="1" t="s">
        <v>47</v>
      </c>
      <c r="D90" s="2"/>
      <c r="E90" s="40"/>
      <c r="F90" s="31"/>
      <c r="G90" s="38"/>
      <c r="H90" s="33"/>
      <c r="I90" s="33"/>
    </row>
    <row r="91" spans="2:9" ht="15">
      <c r="B91" s="38"/>
      <c r="C91" s="41" t="s">
        <v>20</v>
      </c>
      <c r="D91" s="2">
        <v>17040100.06</v>
      </c>
      <c r="E91" s="40" t="s">
        <v>15</v>
      </c>
      <c r="F91" s="28" t="s">
        <v>22</v>
      </c>
      <c r="G91" s="38"/>
      <c r="H91" s="33"/>
      <c r="I91" s="33"/>
    </row>
    <row r="92" spans="2:9" ht="15">
      <c r="B92" s="38"/>
      <c r="C92" s="39"/>
      <c r="D92" s="2">
        <v>3428633.89</v>
      </c>
      <c r="E92" s="40" t="s">
        <v>18</v>
      </c>
      <c r="F92" s="28" t="s">
        <v>22</v>
      </c>
      <c r="G92" s="38"/>
      <c r="H92" s="33"/>
      <c r="I92" s="33"/>
    </row>
    <row r="93" spans="2:9" ht="15">
      <c r="B93" s="38"/>
      <c r="C93" s="39"/>
      <c r="D93" s="2">
        <v>8147790.9799999995</v>
      </c>
      <c r="E93" s="40" t="s">
        <v>13</v>
      </c>
      <c r="F93" s="31" t="s">
        <v>16</v>
      </c>
      <c r="G93" s="38"/>
      <c r="H93" s="33"/>
      <c r="I93" s="33"/>
    </row>
    <row r="94" spans="2:9" ht="15">
      <c r="B94" s="38"/>
      <c r="C94" s="39"/>
      <c r="D94" s="21">
        <v>108909331.38</v>
      </c>
      <c r="E94" s="40" t="s">
        <v>23</v>
      </c>
      <c r="F94" s="31" t="s">
        <v>16</v>
      </c>
      <c r="G94" s="38"/>
      <c r="H94" s="33"/>
      <c r="I94" s="33"/>
    </row>
    <row r="95" spans="2:9" ht="15">
      <c r="B95" s="38"/>
      <c r="C95" s="49"/>
      <c r="D95" s="22">
        <f>SUM(D91:D94)</f>
        <v>137525856.31</v>
      </c>
      <c r="E95" s="40"/>
      <c r="F95" s="31"/>
      <c r="G95" s="38"/>
      <c r="H95" s="33"/>
      <c r="I95" s="33"/>
    </row>
    <row r="96" spans="2:9" ht="15">
      <c r="B96" s="38"/>
      <c r="C96" s="41" t="s">
        <v>48</v>
      </c>
      <c r="D96" s="25">
        <v>2514043.8</v>
      </c>
      <c r="E96" s="40" t="s">
        <v>18</v>
      </c>
      <c r="F96" s="28" t="s">
        <v>22</v>
      </c>
      <c r="G96" s="38"/>
      <c r="H96" s="33"/>
      <c r="I96" s="33"/>
    </row>
    <row r="97" spans="2:9" ht="15">
      <c r="B97" s="38"/>
      <c r="C97" s="41" t="s">
        <v>49</v>
      </c>
      <c r="D97" s="25">
        <v>1466583.48</v>
      </c>
      <c r="E97" s="40" t="s">
        <v>18</v>
      </c>
      <c r="F97" s="28" t="s">
        <v>22</v>
      </c>
      <c r="G97" s="38"/>
      <c r="H97" s="33"/>
      <c r="I97" s="33"/>
    </row>
    <row r="98" spans="2:9" ht="15">
      <c r="B98" s="38"/>
      <c r="C98" s="41" t="s">
        <v>50</v>
      </c>
      <c r="D98" s="2">
        <v>3441527.4</v>
      </c>
      <c r="E98" s="40" t="s">
        <v>13</v>
      </c>
      <c r="F98" s="31" t="s">
        <v>16</v>
      </c>
      <c r="G98" s="38"/>
      <c r="H98" s="33"/>
      <c r="I98" s="33"/>
    </row>
    <row r="99" spans="2:9" ht="15">
      <c r="B99" s="38"/>
      <c r="C99" s="39"/>
      <c r="D99" s="21">
        <v>4094616.34</v>
      </c>
      <c r="E99" s="40" t="s">
        <v>18</v>
      </c>
      <c r="F99" s="31" t="s">
        <v>16</v>
      </c>
      <c r="G99" s="38"/>
      <c r="H99" s="33"/>
      <c r="I99" s="33"/>
    </row>
    <row r="100" spans="2:9" ht="15">
      <c r="B100" s="38"/>
      <c r="C100" s="39"/>
      <c r="D100" s="22">
        <f>SUM(D98:D99)</f>
        <v>7536143.74</v>
      </c>
      <c r="E100" s="40"/>
      <c r="F100" s="31"/>
      <c r="G100" s="38"/>
      <c r="H100" s="33"/>
      <c r="I100" s="33"/>
    </row>
    <row r="101" spans="2:9" ht="15">
      <c r="B101" s="38"/>
      <c r="C101" s="41" t="s">
        <v>33</v>
      </c>
      <c r="D101" s="2">
        <v>1651600.48</v>
      </c>
      <c r="E101" s="40" t="s">
        <v>15</v>
      </c>
      <c r="F101" s="31" t="s">
        <v>16</v>
      </c>
      <c r="G101" s="38"/>
      <c r="H101" s="33"/>
      <c r="I101" s="33"/>
    </row>
    <row r="102" spans="2:9" ht="15">
      <c r="B102" s="38"/>
      <c r="C102" s="41" t="s">
        <v>35</v>
      </c>
      <c r="D102" s="2">
        <v>22010607.82</v>
      </c>
      <c r="E102" s="40" t="s">
        <v>15</v>
      </c>
      <c r="F102" s="28" t="s">
        <v>22</v>
      </c>
      <c r="G102" s="38"/>
      <c r="H102" s="33"/>
      <c r="I102" s="33"/>
    </row>
    <row r="103" spans="2:9" ht="15">
      <c r="B103" s="38"/>
      <c r="C103" s="41" t="s">
        <v>51</v>
      </c>
      <c r="D103" s="2">
        <v>3072735.74</v>
      </c>
      <c r="E103" s="40" t="s">
        <v>18</v>
      </c>
      <c r="F103" s="28" t="s">
        <v>22</v>
      </c>
      <c r="G103" s="38"/>
      <c r="H103" s="33"/>
      <c r="I103" s="33"/>
    </row>
    <row r="104" spans="2:9" ht="15">
      <c r="B104" s="38"/>
      <c r="C104" s="41" t="s">
        <v>41</v>
      </c>
      <c r="D104" s="2">
        <v>6625810.3</v>
      </c>
      <c r="E104" s="40" t="s">
        <v>15</v>
      </c>
      <c r="F104" s="28" t="s">
        <v>22</v>
      </c>
      <c r="G104" s="38"/>
      <c r="H104" s="33"/>
      <c r="I104" s="33"/>
    </row>
    <row r="105" spans="2:9" ht="15">
      <c r="B105" s="38"/>
      <c r="C105" s="41" t="s">
        <v>24</v>
      </c>
      <c r="D105" s="2">
        <v>7690504.46</v>
      </c>
      <c r="E105" s="40" t="s">
        <v>18</v>
      </c>
      <c r="F105" s="28" t="s">
        <v>22</v>
      </c>
      <c r="G105" s="38"/>
      <c r="H105" s="33"/>
      <c r="I105" s="33"/>
    </row>
    <row r="106" spans="2:9" ht="9.75" customHeight="1">
      <c r="B106" s="38"/>
      <c r="C106" s="39"/>
      <c r="D106" s="2"/>
      <c r="E106" s="40"/>
      <c r="F106" s="31"/>
      <c r="G106" s="38"/>
      <c r="H106" s="33"/>
      <c r="I106" s="33"/>
    </row>
    <row r="107" spans="2:9" ht="15">
      <c r="B107" s="42"/>
      <c r="C107" s="43"/>
      <c r="D107" s="24">
        <f>SUM(D100:D106)+D97+D96+D95</f>
        <v>190093886.13</v>
      </c>
      <c r="E107" s="44"/>
      <c r="F107" s="45"/>
      <c r="G107" s="42"/>
      <c r="H107" s="33"/>
      <c r="I107" s="33"/>
    </row>
    <row r="108" spans="2:9" ht="13.5" customHeight="1">
      <c r="B108" s="38"/>
      <c r="C108" s="39"/>
      <c r="D108" s="2"/>
      <c r="E108" s="40"/>
      <c r="F108" s="31"/>
      <c r="G108" s="38"/>
      <c r="H108" s="33"/>
      <c r="I108" s="33"/>
    </row>
    <row r="109" spans="2:9" ht="15">
      <c r="B109" s="38">
        <v>10</v>
      </c>
      <c r="C109" s="1" t="s">
        <v>52</v>
      </c>
      <c r="D109" s="2"/>
      <c r="E109" s="40"/>
      <c r="F109" s="31"/>
      <c r="G109" s="38"/>
      <c r="H109" s="33"/>
      <c r="I109" s="33"/>
    </row>
    <row r="110" spans="2:9" ht="15">
      <c r="B110" s="38"/>
      <c r="C110" s="41" t="s">
        <v>20</v>
      </c>
      <c r="D110" s="2">
        <v>42078616.25</v>
      </c>
      <c r="E110" s="40" t="s">
        <v>15</v>
      </c>
      <c r="F110" s="28" t="s">
        <v>22</v>
      </c>
      <c r="G110" s="39" t="s">
        <v>14</v>
      </c>
      <c r="H110" s="33"/>
      <c r="I110" s="33"/>
    </row>
    <row r="111" spans="2:9" ht="15">
      <c r="B111" s="38"/>
      <c r="C111" s="41"/>
      <c r="D111" s="2"/>
      <c r="E111" s="40"/>
      <c r="F111" s="28"/>
      <c r="G111" s="39" t="s">
        <v>85</v>
      </c>
      <c r="H111" s="33"/>
      <c r="I111" s="33"/>
    </row>
    <row r="112" spans="2:9" ht="15">
      <c r="B112" s="38"/>
      <c r="C112" s="39"/>
      <c r="D112" s="2"/>
      <c r="E112" s="40"/>
      <c r="F112" s="28"/>
      <c r="G112" s="39" t="s">
        <v>86</v>
      </c>
      <c r="H112" s="33"/>
      <c r="I112" s="33"/>
    </row>
    <row r="113" spans="2:9" ht="15">
      <c r="B113" s="38"/>
      <c r="C113" s="39"/>
      <c r="D113" s="21">
        <v>16391492.48</v>
      </c>
      <c r="E113" s="40" t="s">
        <v>18</v>
      </c>
      <c r="F113" s="28" t="s">
        <v>22</v>
      </c>
      <c r="G113" s="38"/>
      <c r="H113" s="33"/>
      <c r="I113" s="33"/>
    </row>
    <row r="114" spans="2:9" ht="15">
      <c r="B114" s="38"/>
      <c r="C114" s="39"/>
      <c r="D114" s="22">
        <f>SUM(D110:D113)</f>
        <v>58470108.730000004</v>
      </c>
      <c r="E114" s="40"/>
      <c r="F114" s="31"/>
      <c r="G114" s="38"/>
      <c r="H114" s="33"/>
      <c r="I114" s="33"/>
    </row>
    <row r="115" spans="2:9" ht="9.75" customHeight="1">
      <c r="B115" s="38"/>
      <c r="C115" s="39"/>
      <c r="D115" s="2"/>
      <c r="E115" s="40"/>
      <c r="F115" s="31"/>
      <c r="G115" s="38"/>
      <c r="H115" s="33"/>
      <c r="I115" s="33"/>
    </row>
    <row r="116" spans="2:9" ht="15">
      <c r="B116" s="42"/>
      <c r="C116" s="43"/>
      <c r="D116" s="24">
        <f>+D114</f>
        <v>58470108.730000004</v>
      </c>
      <c r="E116" s="44"/>
      <c r="F116" s="45"/>
      <c r="G116" s="42"/>
      <c r="H116" s="33"/>
      <c r="I116" s="33"/>
    </row>
    <row r="117" spans="2:9" ht="13.5" customHeight="1">
      <c r="B117" s="38"/>
      <c r="C117" s="39"/>
      <c r="D117" s="25"/>
      <c r="E117" s="40"/>
      <c r="F117" s="48"/>
      <c r="G117" s="38"/>
      <c r="H117" s="33"/>
      <c r="I117" s="33"/>
    </row>
    <row r="118" spans="2:9" ht="15">
      <c r="B118" s="38">
        <v>11</v>
      </c>
      <c r="C118" s="1" t="s">
        <v>53</v>
      </c>
      <c r="D118" s="25"/>
      <c r="E118" s="40"/>
      <c r="F118" s="48"/>
      <c r="G118" s="38"/>
      <c r="H118" s="33"/>
      <c r="I118" s="33"/>
    </row>
    <row r="119" spans="2:9" ht="15">
      <c r="B119" s="38"/>
      <c r="C119" s="41" t="s">
        <v>20</v>
      </c>
      <c r="D119" s="25">
        <v>42022893.13</v>
      </c>
      <c r="E119" s="40" t="s">
        <v>23</v>
      </c>
      <c r="F119" s="31" t="s">
        <v>16</v>
      </c>
      <c r="G119" s="38"/>
      <c r="H119" s="33"/>
      <c r="I119" s="33"/>
    </row>
    <row r="120" spans="2:9" ht="9.75" customHeight="1">
      <c r="B120" s="38"/>
      <c r="C120" s="39"/>
      <c r="D120" s="25"/>
      <c r="E120" s="40"/>
      <c r="F120" s="48"/>
      <c r="G120" s="38"/>
      <c r="H120" s="33"/>
      <c r="I120" s="33"/>
    </row>
    <row r="121" spans="2:9" ht="15">
      <c r="B121" s="42"/>
      <c r="C121" s="43"/>
      <c r="D121" s="24">
        <f>+D119</f>
        <v>42022893.13</v>
      </c>
      <c r="E121" s="44"/>
      <c r="F121" s="45"/>
      <c r="G121" s="42"/>
      <c r="H121" s="33"/>
      <c r="I121" s="33"/>
    </row>
    <row r="122" spans="2:9" ht="13.5" customHeight="1">
      <c r="B122" s="38"/>
      <c r="C122" s="39"/>
      <c r="D122" s="2"/>
      <c r="E122" s="40"/>
      <c r="F122" s="31"/>
      <c r="G122" s="38"/>
      <c r="H122" s="33"/>
      <c r="I122" s="33"/>
    </row>
    <row r="123" spans="2:9" ht="15">
      <c r="B123" s="38">
        <v>12</v>
      </c>
      <c r="C123" s="1" t="s">
        <v>54</v>
      </c>
      <c r="D123" s="2"/>
      <c r="E123" s="40"/>
      <c r="F123" s="31"/>
      <c r="G123" s="38"/>
      <c r="H123" s="33"/>
      <c r="I123" s="33"/>
    </row>
    <row r="124" spans="2:9" ht="15">
      <c r="B124" s="38"/>
      <c r="C124" s="41" t="s">
        <v>20</v>
      </c>
      <c r="D124" s="2">
        <v>6540477.43</v>
      </c>
      <c r="E124" s="40" t="s">
        <v>18</v>
      </c>
      <c r="F124" s="31" t="s">
        <v>16</v>
      </c>
      <c r="G124" s="38"/>
      <c r="H124" s="33"/>
      <c r="I124" s="33"/>
    </row>
    <row r="125" spans="2:9" ht="15">
      <c r="B125" s="38"/>
      <c r="C125" s="39"/>
      <c r="D125" s="2">
        <v>12481389.95</v>
      </c>
      <c r="E125" s="40" t="s">
        <v>29</v>
      </c>
      <c r="F125" s="31" t="s">
        <v>16</v>
      </c>
      <c r="G125" s="38"/>
      <c r="H125" s="33"/>
      <c r="I125" s="33"/>
    </row>
    <row r="126" spans="2:9" ht="15">
      <c r="B126" s="38"/>
      <c r="C126" s="39"/>
      <c r="D126" s="21">
        <v>84045786.28</v>
      </c>
      <c r="E126" s="40" t="s">
        <v>23</v>
      </c>
      <c r="F126" s="31" t="s">
        <v>16</v>
      </c>
      <c r="G126" s="38"/>
      <c r="H126" s="33"/>
      <c r="I126" s="33"/>
    </row>
    <row r="127" spans="2:9" ht="15">
      <c r="B127" s="38"/>
      <c r="C127" s="39"/>
      <c r="D127" s="22">
        <f>SUM(D124:D126)</f>
        <v>103067653.66</v>
      </c>
      <c r="E127" s="40"/>
      <c r="F127" s="31"/>
      <c r="G127" s="38"/>
      <c r="H127" s="33"/>
      <c r="I127" s="33"/>
    </row>
    <row r="128" spans="2:9" ht="15">
      <c r="B128" s="38"/>
      <c r="C128" s="41" t="s">
        <v>48</v>
      </c>
      <c r="D128" s="2">
        <v>1191156.23</v>
      </c>
      <c r="E128" s="40" t="s">
        <v>18</v>
      </c>
      <c r="F128" s="28" t="s">
        <v>22</v>
      </c>
      <c r="G128" s="38"/>
      <c r="H128" s="33"/>
      <c r="I128" s="33"/>
    </row>
    <row r="129" spans="2:9" ht="15">
      <c r="B129" s="38"/>
      <c r="C129" s="50"/>
      <c r="D129" s="2">
        <v>32344.94</v>
      </c>
      <c r="E129" s="40" t="s">
        <v>13</v>
      </c>
      <c r="F129" s="28" t="s">
        <v>22</v>
      </c>
      <c r="G129" s="38"/>
      <c r="H129" s="33"/>
      <c r="I129" s="33"/>
    </row>
    <row r="130" spans="2:9" ht="15">
      <c r="B130" s="38"/>
      <c r="C130" s="41"/>
      <c r="D130" s="22">
        <f>SUM(D128:D129)</f>
        <v>1223501.17</v>
      </c>
      <c r="E130" s="40"/>
      <c r="F130" s="28"/>
      <c r="G130" s="38"/>
      <c r="H130" s="33"/>
      <c r="I130" s="33"/>
    </row>
    <row r="131" spans="2:9" ht="15">
      <c r="B131" s="38"/>
      <c r="C131" s="41" t="s">
        <v>55</v>
      </c>
      <c r="D131" s="2">
        <v>3394620.9</v>
      </c>
      <c r="E131" s="40" t="s">
        <v>18</v>
      </c>
      <c r="F131" s="28" t="s">
        <v>22</v>
      </c>
      <c r="G131" s="38"/>
      <c r="H131" s="33"/>
      <c r="I131" s="33"/>
    </row>
    <row r="132" spans="2:9" ht="15">
      <c r="B132" s="38"/>
      <c r="C132" s="41" t="s">
        <v>51</v>
      </c>
      <c r="D132" s="2">
        <v>160845.61</v>
      </c>
      <c r="E132" s="40" t="s">
        <v>18</v>
      </c>
      <c r="F132" s="28" t="s">
        <v>22</v>
      </c>
      <c r="G132" s="38"/>
      <c r="H132" s="33"/>
      <c r="I132" s="33"/>
    </row>
    <row r="133" spans="2:9" ht="15">
      <c r="B133" s="38"/>
      <c r="C133" s="41" t="s">
        <v>56</v>
      </c>
      <c r="D133" s="2">
        <v>2413314.14</v>
      </c>
      <c r="E133" s="40" t="s">
        <v>18</v>
      </c>
      <c r="F133" s="31" t="s">
        <v>16</v>
      </c>
      <c r="G133" s="38"/>
      <c r="H133" s="33"/>
      <c r="I133" s="33"/>
    </row>
    <row r="134" spans="2:9" ht="15">
      <c r="B134" s="38"/>
      <c r="C134" s="39"/>
      <c r="D134" s="2">
        <v>2514025.7</v>
      </c>
      <c r="E134" s="40" t="s">
        <v>18</v>
      </c>
      <c r="F134" s="28" t="s">
        <v>22</v>
      </c>
      <c r="G134" s="38"/>
      <c r="H134" s="33"/>
      <c r="I134" s="33"/>
    </row>
    <row r="135" spans="2:9" ht="15">
      <c r="B135" s="38"/>
      <c r="C135" s="39"/>
      <c r="D135" s="22">
        <f>SUM(D133:D134)</f>
        <v>4927339.84</v>
      </c>
      <c r="E135" s="40"/>
      <c r="F135" s="31"/>
      <c r="G135" s="38"/>
      <c r="H135" s="33"/>
      <c r="I135" s="33"/>
    </row>
    <row r="136" spans="2:9" ht="15">
      <c r="B136" s="38"/>
      <c r="C136" s="41" t="s">
        <v>57</v>
      </c>
      <c r="D136" s="2">
        <v>3116919.49</v>
      </c>
      <c r="E136" s="40" t="s">
        <v>18</v>
      </c>
      <c r="F136" s="28" t="s">
        <v>22</v>
      </c>
      <c r="G136" s="38"/>
      <c r="H136" s="33"/>
      <c r="I136" s="33"/>
    </row>
    <row r="137" spans="2:9" ht="15">
      <c r="B137" s="38"/>
      <c r="C137" s="41" t="s">
        <v>24</v>
      </c>
      <c r="D137" s="2">
        <v>2661616.37</v>
      </c>
      <c r="E137" s="40" t="s">
        <v>18</v>
      </c>
      <c r="F137" s="31" t="s">
        <v>16</v>
      </c>
      <c r="G137" s="38"/>
      <c r="H137" s="33"/>
      <c r="I137" s="33"/>
    </row>
    <row r="138" spans="2:9" ht="9.75" customHeight="1">
      <c r="B138" s="38"/>
      <c r="C138" s="39"/>
      <c r="D138" s="2"/>
      <c r="E138" s="40"/>
      <c r="F138" s="31"/>
      <c r="G138" s="38"/>
      <c r="H138" s="33"/>
      <c r="I138" s="33"/>
    </row>
    <row r="139" spans="2:9" ht="15">
      <c r="B139" s="42"/>
      <c r="C139" s="43"/>
      <c r="D139" s="24">
        <f>SUM(D135:D138)+D132+D131+D130+D127</f>
        <v>118552497.03999999</v>
      </c>
      <c r="E139" s="44"/>
      <c r="F139" s="45"/>
      <c r="G139" s="42"/>
      <c r="H139" s="33"/>
      <c r="I139" s="33"/>
    </row>
    <row r="140" spans="2:9" ht="13.5" customHeight="1">
      <c r="B140" s="38"/>
      <c r="C140" s="39"/>
      <c r="D140" s="2"/>
      <c r="E140" s="40"/>
      <c r="F140" s="31"/>
      <c r="G140" s="38"/>
      <c r="H140" s="33"/>
      <c r="I140" s="33"/>
    </row>
    <row r="141" spans="2:9" ht="15">
      <c r="B141" s="38">
        <v>13</v>
      </c>
      <c r="C141" s="1" t="s">
        <v>58</v>
      </c>
      <c r="D141" s="2"/>
      <c r="E141" s="40"/>
      <c r="F141" s="31"/>
      <c r="G141" s="38"/>
      <c r="H141" s="33"/>
      <c r="I141" s="33"/>
    </row>
    <row r="142" spans="2:9" ht="15">
      <c r="B142" s="38"/>
      <c r="C142" s="3" t="s">
        <v>59</v>
      </c>
      <c r="D142" s="2">
        <v>2704301.16</v>
      </c>
      <c r="E142" s="40" t="s">
        <v>29</v>
      </c>
      <c r="F142" s="31"/>
      <c r="G142" s="38"/>
      <c r="H142" s="33"/>
      <c r="I142" s="33"/>
    </row>
    <row r="143" spans="2:9" ht="15">
      <c r="B143" s="38"/>
      <c r="C143" s="3" t="s">
        <v>60</v>
      </c>
      <c r="D143" s="2">
        <v>2080231.66</v>
      </c>
      <c r="E143" s="40" t="s">
        <v>29</v>
      </c>
      <c r="F143" s="31"/>
      <c r="G143" s="38"/>
      <c r="H143" s="33"/>
      <c r="I143" s="33"/>
    </row>
    <row r="144" spans="2:9" ht="15">
      <c r="B144" s="38"/>
      <c r="C144" s="3" t="s">
        <v>61</v>
      </c>
      <c r="D144" s="2">
        <v>6240694.98</v>
      </c>
      <c r="E144" s="40" t="s">
        <v>29</v>
      </c>
      <c r="F144" s="31" t="s">
        <v>16</v>
      </c>
      <c r="G144" s="38" t="s">
        <v>14</v>
      </c>
      <c r="H144" s="33"/>
      <c r="I144" s="33"/>
    </row>
    <row r="145" spans="2:9" ht="15">
      <c r="B145" s="38"/>
      <c r="C145" s="3"/>
      <c r="D145" s="2"/>
      <c r="E145" s="40"/>
      <c r="F145" s="31"/>
      <c r="G145" s="38" t="s">
        <v>85</v>
      </c>
      <c r="H145" s="33"/>
      <c r="I145" s="33"/>
    </row>
    <row r="146" spans="2:9" ht="15">
      <c r="B146" s="38"/>
      <c r="C146" s="3"/>
      <c r="D146" s="2"/>
      <c r="E146" s="40"/>
      <c r="F146" s="31"/>
      <c r="G146" s="38" t="s">
        <v>86</v>
      </c>
      <c r="H146" s="33"/>
      <c r="I146" s="33"/>
    </row>
    <row r="147" spans="2:9" ht="15">
      <c r="B147" s="38"/>
      <c r="C147" s="3" t="s">
        <v>62</v>
      </c>
      <c r="D147" s="2">
        <v>2704301.16</v>
      </c>
      <c r="E147" s="40" t="s">
        <v>29</v>
      </c>
      <c r="F147" s="31"/>
      <c r="G147" s="38"/>
      <c r="H147" s="33"/>
      <c r="I147" s="33"/>
    </row>
    <row r="148" spans="2:9" ht="15">
      <c r="B148" s="38"/>
      <c r="C148" s="3" t="s">
        <v>63</v>
      </c>
      <c r="D148" s="2">
        <v>6240694.98</v>
      </c>
      <c r="E148" s="40" t="s">
        <v>29</v>
      </c>
      <c r="F148" s="31"/>
      <c r="G148" s="27"/>
      <c r="H148" s="33"/>
      <c r="I148" s="33"/>
    </row>
    <row r="149" spans="2:9" ht="9.75" customHeight="1">
      <c r="B149" s="38"/>
      <c r="C149" s="3"/>
      <c r="D149" s="2"/>
      <c r="E149" s="40"/>
      <c r="F149" s="31"/>
      <c r="G149" s="38"/>
      <c r="H149" s="33"/>
      <c r="I149" s="33"/>
    </row>
    <row r="150" spans="2:9" ht="15">
      <c r="B150" s="42"/>
      <c r="C150" s="42"/>
      <c r="D150" s="24">
        <f>SUM(D142:D149)</f>
        <v>19970223.94</v>
      </c>
      <c r="E150" s="44"/>
      <c r="F150" s="45"/>
      <c r="G150" s="42"/>
      <c r="H150" s="33"/>
      <c r="I150" s="33"/>
    </row>
    <row r="151" spans="2:9" ht="15">
      <c r="B151" s="38"/>
      <c r="C151" s="38"/>
      <c r="D151" s="25"/>
      <c r="E151" s="40"/>
      <c r="F151" s="48"/>
      <c r="G151" s="38"/>
      <c r="H151" s="33"/>
      <c r="I151" s="33"/>
    </row>
    <row r="152" spans="2:9" ht="15">
      <c r="B152" s="38">
        <v>14</v>
      </c>
      <c r="C152" s="4" t="s">
        <v>64</v>
      </c>
      <c r="D152" s="25"/>
      <c r="E152" s="40"/>
      <c r="F152" s="48"/>
      <c r="G152" s="38"/>
      <c r="H152" s="33"/>
      <c r="I152" s="33"/>
    </row>
    <row r="153" spans="2:9" ht="15">
      <c r="B153" s="38"/>
      <c r="C153" s="38" t="s">
        <v>65</v>
      </c>
      <c r="D153" s="25">
        <v>173207125</v>
      </c>
      <c r="E153" s="40" t="s">
        <v>13</v>
      </c>
      <c r="F153" s="48"/>
      <c r="G153" s="38"/>
      <c r="H153" s="33"/>
      <c r="I153" s="33"/>
    </row>
    <row r="154" spans="2:9" ht="15">
      <c r="B154" s="38"/>
      <c r="C154" s="38" t="s">
        <v>66</v>
      </c>
      <c r="D154" s="25">
        <v>134126840</v>
      </c>
      <c r="E154" s="40" t="s">
        <v>13</v>
      </c>
      <c r="F154" s="48"/>
      <c r="G154" s="38"/>
      <c r="H154" s="33"/>
      <c r="I154" s="33"/>
    </row>
    <row r="155" spans="2:9" ht="15">
      <c r="B155" s="38"/>
      <c r="C155" s="38" t="s">
        <v>67</v>
      </c>
      <c r="D155" s="25">
        <v>85447832</v>
      </c>
      <c r="E155" s="40" t="s">
        <v>13</v>
      </c>
      <c r="F155" s="48"/>
      <c r="G155" s="38"/>
      <c r="H155" s="33"/>
      <c r="I155" s="33"/>
    </row>
    <row r="156" spans="2:9" ht="15">
      <c r="B156" s="38"/>
      <c r="C156" s="38" t="s">
        <v>68</v>
      </c>
      <c r="D156" s="25">
        <v>29784892</v>
      </c>
      <c r="E156" s="40" t="s">
        <v>13</v>
      </c>
      <c r="F156" s="48" t="s">
        <v>22</v>
      </c>
      <c r="G156" s="38"/>
      <c r="H156" s="33"/>
      <c r="I156" s="33"/>
    </row>
    <row r="157" spans="2:9" ht="15">
      <c r="B157" s="38"/>
      <c r="C157" s="38" t="s">
        <v>69</v>
      </c>
      <c r="D157" s="25">
        <v>39023825</v>
      </c>
      <c r="E157" s="40" t="s">
        <v>13</v>
      </c>
      <c r="F157" s="48"/>
      <c r="G157" s="38"/>
      <c r="H157" s="33"/>
      <c r="I157" s="33"/>
    </row>
    <row r="158" spans="2:9" ht="15">
      <c r="B158" s="38"/>
      <c r="C158" s="38" t="s">
        <v>70</v>
      </c>
      <c r="D158" s="25">
        <v>11907807</v>
      </c>
      <c r="E158" s="40" t="s">
        <v>13</v>
      </c>
      <c r="F158" s="48"/>
      <c r="G158" s="38"/>
      <c r="H158" s="33"/>
      <c r="I158" s="33"/>
    </row>
    <row r="159" spans="2:9" ht="15">
      <c r="B159" s="38"/>
      <c r="C159" s="38" t="s">
        <v>71</v>
      </c>
      <c r="D159" s="25">
        <v>63677761</v>
      </c>
      <c r="E159" s="40" t="s">
        <v>13</v>
      </c>
      <c r="F159" s="48"/>
      <c r="G159" s="38"/>
      <c r="H159" s="33"/>
      <c r="I159" s="33"/>
    </row>
    <row r="160" spans="2:9" ht="15">
      <c r="B160" s="38"/>
      <c r="C160" s="38"/>
      <c r="D160" s="25"/>
      <c r="E160" s="40"/>
      <c r="F160" s="48"/>
      <c r="G160" s="38"/>
      <c r="H160" s="33"/>
      <c r="I160" s="33"/>
    </row>
    <row r="161" spans="2:9" ht="15">
      <c r="B161" s="42"/>
      <c r="C161" s="42"/>
      <c r="D161" s="24">
        <f>SUM(D153:D160)</f>
        <v>537176082</v>
      </c>
      <c r="E161" s="44"/>
      <c r="F161" s="45"/>
      <c r="G161" s="42"/>
      <c r="H161" s="33"/>
      <c r="I161" s="33"/>
    </row>
    <row r="162" spans="2:9" ht="15">
      <c r="B162" s="38"/>
      <c r="C162" s="38"/>
      <c r="D162" s="25"/>
      <c r="E162" s="40"/>
      <c r="F162" s="48"/>
      <c r="G162" s="38"/>
      <c r="H162" s="33"/>
      <c r="I162" s="33"/>
    </row>
    <row r="163" spans="2:9" ht="15">
      <c r="B163" s="38"/>
      <c r="C163" s="3"/>
      <c r="D163" s="2"/>
      <c r="E163" s="40"/>
      <c r="F163" s="31"/>
      <c r="G163" s="38"/>
      <c r="H163" s="33"/>
      <c r="I163" s="33"/>
    </row>
    <row r="164" spans="1:9" ht="15">
      <c r="A164" s="5"/>
      <c r="B164" s="6"/>
      <c r="C164" s="7" t="s">
        <v>72</v>
      </c>
      <c r="D164" s="8">
        <f>+D161+D150+D139+D121+D116+D107+D88+D80+D69+D64+D56+D49+D35+D19</f>
        <v>1620784498.3517034</v>
      </c>
      <c r="E164" s="9"/>
      <c r="F164" s="10"/>
      <c r="G164" s="6"/>
      <c r="H164" s="33"/>
      <c r="I164" s="33"/>
    </row>
    <row r="165" spans="2:9" ht="15">
      <c r="B165" s="33"/>
      <c r="C165" s="33"/>
      <c r="D165" s="2"/>
      <c r="E165" s="51"/>
      <c r="F165" s="31"/>
      <c r="G165" s="33"/>
      <c r="H165" s="33"/>
      <c r="I165" s="33"/>
    </row>
    <row r="166" spans="2:9" ht="15">
      <c r="B166" s="33"/>
      <c r="C166" s="33"/>
      <c r="D166" s="2"/>
      <c r="E166" s="51"/>
      <c r="F166" s="31"/>
      <c r="G166" s="33"/>
      <c r="H166" s="33"/>
      <c r="I166" s="33"/>
    </row>
    <row r="167" spans="2:9" ht="15">
      <c r="B167" s="33"/>
      <c r="C167" s="33"/>
      <c r="D167" s="33"/>
      <c r="E167" s="51"/>
      <c r="F167" s="31"/>
      <c r="G167" s="33"/>
      <c r="H167" s="33"/>
      <c r="I167" s="33"/>
    </row>
    <row r="168" spans="2:9" ht="15">
      <c r="B168" s="33"/>
      <c r="C168" s="33"/>
      <c r="D168" s="2"/>
      <c r="E168" s="51"/>
      <c r="F168" s="31"/>
      <c r="G168" s="33"/>
      <c r="H168" s="33"/>
      <c r="I168" s="33"/>
    </row>
    <row r="169" spans="2:9" ht="15">
      <c r="B169" s="11" t="s">
        <v>73</v>
      </c>
      <c r="C169" s="33"/>
      <c r="D169" s="2"/>
      <c r="E169" s="51"/>
      <c r="F169" s="31"/>
      <c r="G169" s="33"/>
      <c r="H169" s="33"/>
      <c r="I169" s="33"/>
    </row>
    <row r="170" spans="2:9" ht="15">
      <c r="B170" s="33"/>
      <c r="C170" s="33"/>
      <c r="D170" s="2"/>
      <c r="E170" s="51"/>
      <c r="F170" s="31"/>
      <c r="G170" s="33"/>
      <c r="H170" s="33"/>
      <c r="I170" s="33"/>
    </row>
    <row r="171" spans="2:9" ht="15">
      <c r="B171" s="33" t="s">
        <v>74</v>
      </c>
      <c r="C171" s="33"/>
      <c r="D171" s="2"/>
      <c r="E171" s="51"/>
      <c r="F171" s="31"/>
      <c r="G171" s="33"/>
      <c r="H171" s="33"/>
      <c r="I171" s="33"/>
    </row>
    <row r="172" spans="2:9" ht="15">
      <c r="B172" s="33" t="s">
        <v>75</v>
      </c>
      <c r="C172" s="33"/>
      <c r="D172" s="2"/>
      <c r="E172" s="51"/>
      <c r="F172" s="31"/>
      <c r="G172" s="33"/>
      <c r="H172" s="33"/>
      <c r="I172" s="33"/>
    </row>
    <row r="173" spans="2:9" ht="15">
      <c r="B173" s="33" t="s">
        <v>76</v>
      </c>
      <c r="C173" s="33"/>
      <c r="D173" s="2"/>
      <c r="E173" s="51"/>
      <c r="F173" s="31"/>
      <c r="G173" s="33"/>
      <c r="H173" s="33"/>
      <c r="I173" s="33"/>
    </row>
    <row r="174" spans="2:9" ht="15">
      <c r="B174" s="33" t="s">
        <v>77</v>
      </c>
      <c r="C174" s="33"/>
      <c r="D174" s="2"/>
      <c r="E174" s="51"/>
      <c r="F174" s="31"/>
      <c r="G174" s="33"/>
      <c r="H174" s="33"/>
      <c r="I174" s="33"/>
    </row>
    <row r="175" spans="2:9" ht="15">
      <c r="B175" s="33" t="s">
        <v>78</v>
      </c>
      <c r="C175" s="33"/>
      <c r="D175" s="2"/>
      <c r="E175" s="51"/>
      <c r="F175" s="31"/>
      <c r="G175" s="33"/>
      <c r="H175" s="33"/>
      <c r="I175" s="33"/>
    </row>
    <row r="176" spans="2:9" ht="15">
      <c r="B176" s="33" t="s">
        <v>79</v>
      </c>
      <c r="C176" s="33"/>
      <c r="D176" s="2"/>
      <c r="E176" s="51"/>
      <c r="F176" s="31"/>
      <c r="G176" s="33"/>
      <c r="H176" s="33"/>
      <c r="I176" s="33"/>
    </row>
    <row r="177" spans="2:9" ht="15">
      <c r="B177" s="33" t="s">
        <v>80</v>
      </c>
      <c r="C177" s="33"/>
      <c r="D177" s="2"/>
      <c r="E177" s="51"/>
      <c r="F177" s="31"/>
      <c r="G177" s="33"/>
      <c r="H177" s="33"/>
      <c r="I177" s="33"/>
    </row>
    <row r="178" spans="2:9" ht="15">
      <c r="B178" s="33" t="s">
        <v>81</v>
      </c>
      <c r="C178" s="33"/>
      <c r="D178" s="2"/>
      <c r="E178" s="51"/>
      <c r="F178" s="31"/>
      <c r="G178" s="33"/>
      <c r="H178" s="33"/>
      <c r="I178" s="33"/>
    </row>
    <row r="179" spans="2:9" ht="15">
      <c r="B179" s="33"/>
      <c r="C179" s="33"/>
      <c r="D179" s="2"/>
      <c r="E179" s="51"/>
      <c r="F179" s="31"/>
      <c r="G179" s="33"/>
      <c r="H179" s="33"/>
      <c r="I179" s="33"/>
    </row>
    <row r="180" spans="2:9" ht="15">
      <c r="B180" s="33"/>
      <c r="C180" s="33"/>
      <c r="D180" s="2"/>
      <c r="E180" s="51"/>
      <c r="F180" s="31"/>
      <c r="G180" s="33"/>
      <c r="H180" s="33"/>
      <c r="I180" s="33"/>
    </row>
    <row r="181" spans="2:9" ht="15">
      <c r="B181" s="33"/>
      <c r="C181" s="33"/>
      <c r="D181" s="2"/>
      <c r="E181" s="51"/>
      <c r="F181" s="31"/>
      <c r="G181" s="33"/>
      <c r="H181" s="33"/>
      <c r="I181" s="33"/>
    </row>
    <row r="182" spans="2:9" ht="15">
      <c r="B182" s="33"/>
      <c r="C182" s="33"/>
      <c r="D182" s="2"/>
      <c r="E182" s="51"/>
      <c r="F182" s="31"/>
      <c r="G182" s="33"/>
      <c r="H182" s="33"/>
      <c r="I182" s="33"/>
    </row>
    <row r="183" spans="2:9" ht="15">
      <c r="B183" s="33" t="s">
        <v>82</v>
      </c>
      <c r="C183" s="33"/>
      <c r="D183" s="2">
        <f>D187-D184-D185</f>
        <v>0</v>
      </c>
      <c r="E183" s="51"/>
      <c r="F183" s="31"/>
      <c r="G183" s="33"/>
      <c r="H183" s="33"/>
      <c r="I183" s="33"/>
    </row>
    <row r="184" spans="2:9" ht="15">
      <c r="B184" s="33"/>
      <c r="C184" s="33"/>
      <c r="D184" s="33"/>
      <c r="E184" s="33"/>
      <c r="F184" s="33"/>
      <c r="G184" s="33"/>
      <c r="H184" s="33"/>
      <c r="I184" s="33"/>
    </row>
    <row r="185" spans="2:9" ht="15">
      <c r="B185" s="33"/>
      <c r="C185" s="33"/>
      <c r="D185" s="33"/>
      <c r="E185" s="33"/>
      <c r="F185" s="33"/>
      <c r="G185" s="33"/>
      <c r="H185" s="33"/>
      <c r="I185" s="33"/>
    </row>
  </sheetData>
  <printOptions/>
  <pageMargins left="0.25" right="0" top="0.19" bottom="0.14" header="0" footer="0"/>
  <pageSetup horizontalDpi="180" verticalDpi="180" orientation="portrait" paperSize="9" scale="70" r:id="rId2"/>
  <rowBreaks count="2" manualBreakCount="2">
    <brk id="80" max="65535" man="1"/>
    <brk id="150" max="6553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Tina Pernites-Lao</cp:lastModifiedBy>
  <cp:lastPrinted>2004-11-09T09:10:20Z</cp:lastPrinted>
  <dcterms:created xsi:type="dcterms:W3CDTF">2004-11-09T09:01:22Z</dcterms:created>
  <dcterms:modified xsi:type="dcterms:W3CDTF">2004-11-11T01:45:34Z</dcterms:modified>
  <cp:category/>
  <cp:version/>
  <cp:contentType/>
  <cp:contentStatus/>
</cp:coreProperties>
</file>