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40" windowHeight="5895" activeTab="0"/>
  </bookViews>
  <sheets>
    <sheet name="PN 1" sheetId="1" r:id="rId1"/>
  </sheets>
  <definedNames>
    <definedName name="_xlnm.Print_Area" localSheetId="0">'PN 1'!$B$7:$G$201</definedName>
    <definedName name="_xlnm.Print_Titles" localSheetId="0">'PN 1'!$1:$6</definedName>
  </definedNames>
  <calcPr fullCalcOnLoad="1"/>
</workbook>
</file>

<file path=xl/sharedStrings.xml><?xml version="1.0" encoding="utf-8"?>
<sst xmlns="http://schemas.openxmlformats.org/spreadsheetml/2006/main" count="291" uniqueCount="140">
  <si>
    <t>METROPLEX BERHAD</t>
  </si>
  <si>
    <t>TABLE A - PN 1</t>
  </si>
  <si>
    <t>31 MARCH 2006</t>
  </si>
  <si>
    <t>No.</t>
  </si>
  <si>
    <t>Lender</t>
  </si>
  <si>
    <t>Principal &amp;</t>
  </si>
  <si>
    <t>Type of</t>
  </si>
  <si>
    <t>Status</t>
  </si>
  <si>
    <t>Interest (RM)</t>
  </si>
  <si>
    <t>Facility</t>
  </si>
  <si>
    <t>Security</t>
  </si>
  <si>
    <t>AFFIN BANK BHD</t>
  </si>
  <si>
    <t>- Vistasutra Sdn Bhd</t>
  </si>
  <si>
    <t>TL</t>
  </si>
  <si>
    <t>Mention of Stay of Execution fixed on 20/4/06.</t>
  </si>
  <si>
    <t>RC</t>
  </si>
  <si>
    <t>Secured</t>
  </si>
  <si>
    <t>No new date for Full Trial(previously on 19/9/05).</t>
  </si>
  <si>
    <t>OD</t>
  </si>
  <si>
    <t>- Metroplex Berhad</t>
  </si>
  <si>
    <t>Case management fixed on 19/4/06.</t>
  </si>
  <si>
    <t>Full Trial fixed on 19/4/06.</t>
  </si>
  <si>
    <t>Unsecured</t>
  </si>
  <si>
    <t>BG</t>
  </si>
  <si>
    <t>- Metroplex Trading Sdn Bhd</t>
  </si>
  <si>
    <t>ALLIANCE BANK MALAYSIA BHD</t>
  </si>
  <si>
    <t>- Jumantan Sdn Bhd</t>
  </si>
  <si>
    <t>Hearing of Alliance Bank's Summary Judgement</t>
  </si>
  <si>
    <t>on 8/8/06.</t>
  </si>
  <si>
    <t>Hearing of Summary Judgement fixed on 26/4/06.</t>
  </si>
  <si>
    <t>BA</t>
  </si>
  <si>
    <t>IL</t>
  </si>
  <si>
    <t>- Peninsular Park Sdn Bhd</t>
  </si>
  <si>
    <t>Hearing of Summary Judgement fixed on 13/6/06.</t>
  </si>
  <si>
    <t>Hearing of Order for sale against PPSB on 2/5/06.</t>
  </si>
  <si>
    <t>- Wiramuda (M) Sdn Bhd</t>
  </si>
  <si>
    <t xml:space="preserve">Reply to Defence filed. Hearing of Alliance Bank's </t>
  </si>
  <si>
    <t>Summary Judgement application fixed on 20/6/06.</t>
  </si>
  <si>
    <t>ARAB-MALAYSIAN GROUP</t>
  </si>
  <si>
    <t>- Maxi Murni Sdn Bhd</t>
  </si>
  <si>
    <t>FL</t>
  </si>
  <si>
    <t>- Metrobilt Construction Sdn Bhd</t>
  </si>
  <si>
    <t>COMMERCE INTL MERCHANT BANKERS BHD</t>
  </si>
  <si>
    <t>Letters of demand dated 19/9/02 and 31/1/05.</t>
  </si>
  <si>
    <t>STA</t>
  </si>
  <si>
    <t>Letters of demand  on PPSB served  30/10/02  and</t>
  </si>
  <si>
    <t>31/1/05. Originating Summons served on 6/6/05 on</t>
  </si>
  <si>
    <t>PPSB.  Hearing  of Originating  Summons fixed on</t>
  </si>
  <si>
    <t>2/5/06.</t>
  </si>
  <si>
    <t>DANAHARTA URUS SDN BHD</t>
  </si>
  <si>
    <t>- Metroplex Holdings Sdn Bhd</t>
  </si>
  <si>
    <t>(OD int from accrual a/c) - Oct'05</t>
  </si>
  <si>
    <t xml:space="preserve">   Writ of Summons served on 14/6/05.</t>
  </si>
  <si>
    <t>(Reversal of penalty interest) - Oct'05</t>
  </si>
  <si>
    <t xml:space="preserve">   Case management fixed on 27/4/06.</t>
  </si>
  <si>
    <t xml:space="preserve">   Mention of Summary Judgement on 25/4/06.</t>
  </si>
  <si>
    <t>EON BANK BHD</t>
  </si>
  <si>
    <t>(Interest under-accrued for Y/E 31/1/05 - 220,174.35</t>
  </si>
  <si>
    <t>HONG LEONG GROUP</t>
  </si>
  <si>
    <t>Hong Leong's Summary Judgement application was</t>
  </si>
  <si>
    <t>dismissed  with   costs  on  17/5/05.  Hong  Leong's</t>
  </si>
  <si>
    <t>Appeal  to Judge in Chambers was also dismissed</t>
  </si>
  <si>
    <t>with costs on 24/10/05. Hong Leong filled Appeal to</t>
  </si>
  <si>
    <t>Court of Appeal on 18/11/05.</t>
  </si>
  <si>
    <t>Case management fixed on 24/5/06.</t>
  </si>
  <si>
    <t>Factoring</t>
  </si>
  <si>
    <t>Peninsular  Park's  Appeal  to  Judge  in  Chambers</t>
  </si>
  <si>
    <t>against  Order  14  judgement  was  dismissed  with</t>
  </si>
  <si>
    <t>costs  on  25/5/05.  PPSB filed Appeal  to  court  of</t>
  </si>
  <si>
    <t>Appeal on 22/6/05. Winding-up petition filed on</t>
  </si>
  <si>
    <t>28/1/06. Hearing of winding-up fixed on 24/5/06.</t>
  </si>
  <si>
    <t>HSBC BANK MALAYSIA BHD</t>
  </si>
  <si>
    <t>Writ of Summons served on 13/6/05. Defence filed</t>
  </si>
  <si>
    <t>7/7/05. Hearing of Summary Judgement on 10/4/06.</t>
  </si>
  <si>
    <t>(Decrease due to calculation error)</t>
  </si>
  <si>
    <t>7/7/05.</t>
  </si>
  <si>
    <t>MALAYAN BANKING BHD</t>
  </si>
  <si>
    <t>Letter of demand dated 12/11/04.</t>
  </si>
  <si>
    <t>- Empress Cruise Lines Sdn Bhd</t>
  </si>
  <si>
    <t>- Farmstead Products Sdn Bhd</t>
  </si>
  <si>
    <t>- Maxrise (M) Sdn Bhd</t>
  </si>
  <si>
    <t>Redemption-Oct'05</t>
  </si>
  <si>
    <t>- Metroplex Development Sdn Bhd</t>
  </si>
  <si>
    <t>OCBC BANK (M) BHD</t>
  </si>
  <si>
    <t>Stay of execution  granted until  disposal of appeal.</t>
  </si>
  <si>
    <t>OCBC's   Appeal   to  Judge  in   Chamber  against</t>
  </si>
  <si>
    <t>Summary  Judgement  fixed  for  hearing on 4/5/06.</t>
  </si>
  <si>
    <t>Hearing of OCBC's  Appeal to Judge in Chambers</t>
  </si>
  <si>
    <t>against stay fixed for hearing on 4/5/06.</t>
  </si>
  <si>
    <t>PUBLIC FINANCE BHD</t>
  </si>
  <si>
    <t>RHB BANK BHD</t>
  </si>
  <si>
    <t>- Ekabina Sdn Bhd</t>
  </si>
  <si>
    <t>- Metroplex Leasing &amp; Credit Corporation Sdn Bhd</t>
  </si>
  <si>
    <t>- Metroplex Project Management Sdn Bhd</t>
  </si>
  <si>
    <t>OTHER INDULGENCE LENDERS</t>
  </si>
  <si>
    <t>Bumiputra-Commerce Bank (L) Ltd</t>
  </si>
  <si>
    <t>Application to amend Statement of Claim allowed on</t>
  </si>
  <si>
    <t>Bank of Overseas Chinese</t>
  </si>
  <si>
    <t>26/2/04. On 5/11/04 served on MB unsealed amended</t>
  </si>
  <si>
    <t>Banque Internationale A Luxembourg</t>
  </si>
  <si>
    <t>Statement of Claim. No further developments.</t>
  </si>
  <si>
    <t>Chiao Tung Bank, Taiwan</t>
  </si>
  <si>
    <t>The Bank of Nova Scotia</t>
  </si>
  <si>
    <t>LEGEND INTERNATIONAL RESORTS LIMITED</t>
  </si>
  <si>
    <t>*</t>
  </si>
  <si>
    <t>NM Rothschild</t>
  </si>
  <si>
    <t>Societe Generale</t>
  </si>
  <si>
    <t>Bank of The Philippine Islands</t>
  </si>
  <si>
    <t>Application for Provisional Liquidator by Philippine</t>
  </si>
  <si>
    <t xml:space="preserve"> Unsecured</t>
  </si>
  <si>
    <t>Asset Investment (SPV-AMC) Inc. on 3/8/05. MB</t>
  </si>
  <si>
    <t>on 14/7/05 obtained Stay of Proceedings until futher</t>
  </si>
  <si>
    <t>#</t>
  </si>
  <si>
    <t>United Coconut Planters Bank</t>
  </si>
  <si>
    <t>Global Bank (formerly Asian Bank)</t>
  </si>
  <si>
    <t>International Exchange Bank</t>
  </si>
  <si>
    <t>Metropolitan Bank &amp; Trust Co.(formerly Solid Bank)</t>
  </si>
  <si>
    <t>GRAND TOTAL</t>
  </si>
  <si>
    <t>Note:</t>
  </si>
  <si>
    <t>BA denotes Bank Acceptance</t>
  </si>
  <si>
    <t>BG denotes Bank Guarantee</t>
  </si>
  <si>
    <t>FL denotes Fixed Loan</t>
  </si>
  <si>
    <t>IL denotes Indulgence Loan</t>
  </si>
  <si>
    <t>OD denotes Overdraft</t>
  </si>
  <si>
    <t>RC denotes Revolving Credit</t>
  </si>
  <si>
    <t>STA denotes Short Term Acceptance</t>
  </si>
  <si>
    <t>TL denotes Term Loan</t>
  </si>
  <si>
    <t>All or part of these loans were purportedly transferred to Morgan Stanley Emerging Markets Inc.</t>
  </si>
  <si>
    <t>Asset Pool(SPV-AMC) Inc. claims to have acquired these loans.</t>
  </si>
  <si>
    <t>a)  MB's  Strike Out  Application,</t>
  </si>
  <si>
    <t>b)  Morgan Stanley's Application for Provisional</t>
  </si>
  <si>
    <t>Hearings for following matters adjourned to 21/4/06:</t>
  </si>
  <si>
    <t xml:space="preserve">     order of the Court for allowing MB's validation</t>
  </si>
  <si>
    <t xml:space="preserve">c)  Morgan Stanley's stay of execution against </t>
  </si>
  <si>
    <t xml:space="preserve">     Liquidator, </t>
  </si>
  <si>
    <t xml:space="preserve">     order application,</t>
  </si>
  <si>
    <t>d)  the respective parties to report to the Court</t>
  </si>
  <si>
    <t xml:space="preserve">     on the appointment of third independent expert</t>
  </si>
  <si>
    <t xml:space="preserve">     for determination of foreign law issues.</t>
  </si>
  <si>
    <t xml:space="preserve">order of court.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</si>
</sst>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_);_(* \(#,##0\);_(* &quot;-&quot;??_);_(@_)"/>
    <numFmt numFmtId="177" formatCode="0.00000%"/>
    <numFmt numFmtId="178" formatCode="dd\-mmm\-yy"/>
    <numFmt numFmtId="179" formatCode="0_);[Red]\(0\)"/>
    <numFmt numFmtId="180" formatCode="0.000%"/>
    <numFmt numFmtId="181" formatCode="#\ ???/???"/>
    <numFmt numFmtId="182" formatCode="_(* #,##0.0000_);_(* \(#,##0.0000\);_(* &quot;-&quot;????_);_(@_)"/>
    <numFmt numFmtId="183" formatCode="_(* #,##0.00000_);_(* \(#,##0.00000\);_(* &quot;-&quot;?????_);_(@_)"/>
    <numFmt numFmtId="184" formatCode="[$-409]dddd\,\ mmmm\ dd\,\ yyyy"/>
    <numFmt numFmtId="185" formatCode="[$-409]d\-mmm\-yy;@"/>
    <numFmt numFmtId="186" formatCode="[$-409]h:mm:ss\ AM/PM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39"/>
      <name val="Times New Roman"/>
      <family val="1"/>
    </font>
    <font>
      <sz val="11"/>
      <name val="Raavi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43" fontId="6" fillId="0" borderId="0" xfId="15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5" applyFont="1" applyAlignment="1">
      <alignment/>
    </xf>
    <xf numFmtId="15" fontId="6" fillId="0" borderId="0" xfId="0" applyNumberFormat="1" applyFont="1" applyAlignment="1" quotePrefix="1">
      <alignment/>
    </xf>
    <xf numFmtId="0" fontId="6" fillId="0" borderId="1" xfId="0" applyFont="1" applyBorder="1" applyAlignment="1">
      <alignment/>
    </xf>
    <xf numFmtId="43" fontId="6" fillId="0" borderId="1" xfId="15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0" xfId="15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43" fontId="6" fillId="0" borderId="1" xfId="15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7" fillId="0" borderId="7" xfId="0" applyFont="1" applyBorder="1" applyAlignment="1">
      <alignment/>
    </xf>
    <xf numFmtId="0" fontId="6" fillId="0" borderId="7" xfId="0" applyFont="1" applyBorder="1" applyAlignment="1" quotePrefix="1">
      <alignment/>
    </xf>
    <xf numFmtId="43" fontId="8" fillId="0" borderId="2" xfId="15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43" fontId="6" fillId="0" borderId="8" xfId="15" applyFont="1" applyFill="1" applyBorder="1" applyAlignment="1">
      <alignment/>
    </xf>
    <xf numFmtId="43" fontId="6" fillId="0" borderId="9" xfId="15" applyFont="1" applyFill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2" xfId="15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2" xfId="15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43" fontId="6" fillId="0" borderId="0" xfId="15" applyFont="1" applyBorder="1" applyAlignment="1">
      <alignment horizontal="center"/>
    </xf>
    <xf numFmtId="0" fontId="6" fillId="0" borderId="0" xfId="0" applyFont="1" applyBorder="1" applyAlignment="1">
      <alignment/>
    </xf>
    <xf numFmtId="43" fontId="6" fillId="0" borderId="0" xfId="15" applyFont="1" applyFill="1" applyBorder="1" applyAlignment="1">
      <alignment/>
    </xf>
    <xf numFmtId="43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43" fontId="8" fillId="0" borderId="0" xfId="15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7" xfId="0" applyFont="1" applyFill="1" applyBorder="1" applyAlignment="1">
      <alignment horizontal="center"/>
    </xf>
    <xf numFmtId="43" fontId="10" fillId="0" borderId="0" xfId="15" applyFont="1" applyFill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75" fontId="6" fillId="0" borderId="7" xfId="0" applyNumberFormat="1" applyFont="1" applyBorder="1" applyAlignment="1">
      <alignment/>
    </xf>
    <xf numFmtId="0" fontId="6" fillId="0" borderId="0" xfId="0" applyFont="1" applyBorder="1" applyAlignment="1" quotePrefix="1">
      <alignment/>
    </xf>
    <xf numFmtId="175" fontId="6" fillId="0" borderId="7" xfId="0" applyNumberFormat="1" applyFont="1" applyBorder="1" applyAlignment="1" quotePrefix="1">
      <alignment/>
    </xf>
    <xf numFmtId="43" fontId="8" fillId="0" borderId="2" xfId="15" applyFont="1" applyBorder="1" applyAlignment="1">
      <alignment/>
    </xf>
    <xf numFmtId="43" fontId="6" fillId="0" borderId="2" xfId="15" applyFont="1" applyBorder="1" applyAlignment="1">
      <alignment horizontal="left"/>
    </xf>
    <xf numFmtId="0" fontId="7" fillId="0" borderId="2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3" fontId="9" fillId="0" borderId="12" xfId="15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43" fontId="9" fillId="0" borderId="0" xfId="15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Fill="1" applyAlignment="1">
      <alignment/>
    </xf>
    <xf numFmtId="43" fontId="11" fillId="0" borderId="0" xfId="15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" xfId="0" applyFont="1" applyBorder="1" applyAlignment="1" quotePrefix="1">
      <alignment horizontal="left"/>
    </xf>
    <xf numFmtId="0" fontId="1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76200</xdr:rowOff>
    </xdr:from>
    <xdr:to>
      <xdr:col>5</xdr:col>
      <xdr:colOff>85725</xdr:colOff>
      <xdr:row>10</xdr:row>
      <xdr:rowOff>114300</xdr:rowOff>
    </xdr:to>
    <xdr:sp>
      <xdr:nvSpPr>
        <xdr:cNvPr id="1" name="Drawing 1"/>
        <xdr:cNvSpPr>
          <a:spLocks/>
        </xdr:cNvSpPr>
      </xdr:nvSpPr>
      <xdr:spPr>
        <a:xfrm>
          <a:off x="5267325" y="1485900"/>
          <a:ext cx="66675" cy="4191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151</xdr:row>
      <xdr:rowOff>76200</xdr:rowOff>
    </xdr:from>
    <xdr:to>
      <xdr:col>5</xdr:col>
      <xdr:colOff>76200</xdr:colOff>
      <xdr:row>155</xdr:row>
      <xdr:rowOff>85725</xdr:rowOff>
    </xdr:to>
    <xdr:sp>
      <xdr:nvSpPr>
        <xdr:cNvPr id="2" name="Drawing 3"/>
        <xdr:cNvSpPr>
          <a:spLocks/>
        </xdr:cNvSpPr>
      </xdr:nvSpPr>
      <xdr:spPr>
        <a:xfrm>
          <a:off x="5267325" y="27051000"/>
          <a:ext cx="57150" cy="7715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118</xdr:row>
      <xdr:rowOff>85725</xdr:rowOff>
    </xdr:from>
    <xdr:to>
      <xdr:col>5</xdr:col>
      <xdr:colOff>85725</xdr:colOff>
      <xdr:row>122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5286375" y="21155025"/>
          <a:ext cx="47625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95250</xdr:rowOff>
    </xdr:from>
    <xdr:to>
      <xdr:col>6</xdr:col>
      <xdr:colOff>85725</xdr:colOff>
      <xdr:row>64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6010275" y="11049000"/>
          <a:ext cx="8572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160</xdr:row>
      <xdr:rowOff>123825</xdr:rowOff>
    </xdr:from>
    <xdr:to>
      <xdr:col>5</xdr:col>
      <xdr:colOff>95250</xdr:colOff>
      <xdr:row>180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5267325" y="28736925"/>
          <a:ext cx="76200" cy="3771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workbookViewId="0" topLeftCell="A184">
      <selection activeCell="G177" sqref="G177"/>
    </sheetView>
  </sheetViews>
  <sheetFormatPr defaultColWidth="9.140625" defaultRowHeight="12.75"/>
  <cols>
    <col min="1" max="1" width="2.00390625" style="1" customWidth="1"/>
    <col min="2" max="2" width="3.8515625" style="1" customWidth="1"/>
    <col min="3" max="3" width="46.140625" style="1" customWidth="1"/>
    <col min="4" max="4" width="18.28125" style="2" customWidth="1"/>
    <col min="5" max="5" width="8.421875" style="3" customWidth="1"/>
    <col min="6" max="6" width="11.421875" style="4" customWidth="1"/>
    <col min="7" max="7" width="44.57421875" style="70" customWidth="1"/>
    <col min="8" max="8" width="6.28125" style="1" customWidth="1"/>
    <col min="9" max="9" width="8.57421875" style="1" customWidth="1"/>
    <col min="10" max="10" width="16.28125" style="5" customWidth="1"/>
    <col min="11" max="11" width="16.00390625" style="5" customWidth="1"/>
    <col min="12" max="12" width="16.28125" style="1" customWidth="1"/>
    <col min="13" max="13" width="18.00390625" style="1" customWidth="1"/>
    <col min="14" max="14" width="13.8515625" style="1" customWidth="1"/>
    <col min="15" max="16384" width="9.140625" style="1" customWidth="1"/>
  </cols>
  <sheetData>
    <row r="1" ht="15">
      <c r="B1" s="1" t="s">
        <v>0</v>
      </c>
    </row>
    <row r="2" ht="15">
      <c r="B2" s="1" t="s">
        <v>1</v>
      </c>
    </row>
    <row r="3" ht="15">
      <c r="B3" s="6" t="s">
        <v>2</v>
      </c>
    </row>
    <row r="4" spans="2:7" ht="10.5" customHeight="1">
      <c r="B4" s="7"/>
      <c r="C4" s="7"/>
      <c r="D4" s="8"/>
      <c r="E4" s="9"/>
      <c r="F4" s="10"/>
      <c r="G4" s="71"/>
    </row>
    <row r="5" spans="2:7" ht="15">
      <c r="B5" s="11" t="s">
        <v>3</v>
      </c>
      <c r="C5" s="12" t="s">
        <v>4</v>
      </c>
      <c r="D5" s="13" t="s">
        <v>5</v>
      </c>
      <c r="E5" s="14" t="s">
        <v>6</v>
      </c>
      <c r="F5" s="4" t="s">
        <v>6</v>
      </c>
      <c r="G5" s="72" t="s">
        <v>7</v>
      </c>
    </row>
    <row r="6" spans="2:7" ht="15">
      <c r="B6" s="15"/>
      <c r="C6" s="16"/>
      <c r="D6" s="17" t="s">
        <v>8</v>
      </c>
      <c r="E6" s="18" t="s">
        <v>9</v>
      </c>
      <c r="F6" s="10" t="s">
        <v>10</v>
      </c>
      <c r="G6" s="73"/>
    </row>
    <row r="7" spans="2:7" ht="10.5" customHeight="1">
      <c r="B7" s="19"/>
      <c r="C7" s="20"/>
      <c r="E7" s="21"/>
      <c r="G7" s="74"/>
    </row>
    <row r="8" spans="2:7" ht="15">
      <c r="B8" s="19">
        <v>1</v>
      </c>
      <c r="C8" s="22" t="s">
        <v>11</v>
      </c>
      <c r="E8" s="21"/>
      <c r="G8" s="74"/>
    </row>
    <row r="9" spans="2:7" ht="15">
      <c r="B9" s="19"/>
      <c r="C9" s="23" t="s">
        <v>12</v>
      </c>
      <c r="D9" s="2">
        <v>14020696.899999999</v>
      </c>
      <c r="E9" s="24" t="s">
        <v>13</v>
      </c>
      <c r="F9" s="25"/>
      <c r="G9" s="74" t="s">
        <v>14</v>
      </c>
    </row>
    <row r="10" spans="2:7" ht="15">
      <c r="B10" s="19"/>
      <c r="C10" s="20"/>
      <c r="D10" s="2">
        <v>23016701.00000001</v>
      </c>
      <c r="E10" s="24" t="s">
        <v>15</v>
      </c>
      <c r="F10" s="4" t="s">
        <v>16</v>
      </c>
      <c r="G10" s="74" t="s">
        <v>17</v>
      </c>
    </row>
    <row r="11" spans="2:7" ht="15">
      <c r="B11" s="19"/>
      <c r="C11" s="20"/>
      <c r="D11" s="26">
        <v>8106956.9999999935</v>
      </c>
      <c r="E11" s="24" t="s">
        <v>18</v>
      </c>
      <c r="G11" s="74"/>
    </row>
    <row r="12" spans="2:7" ht="15">
      <c r="B12" s="19"/>
      <c r="C12" s="20"/>
      <c r="D12" s="27">
        <f>SUM(D9:D11)</f>
        <v>45144354.9</v>
      </c>
      <c r="E12" s="24"/>
      <c r="G12" s="74"/>
    </row>
    <row r="13" spans="2:7" ht="15">
      <c r="B13" s="19"/>
      <c r="C13" s="23" t="s">
        <v>19</v>
      </c>
      <c r="D13" s="2">
        <v>10181049.98</v>
      </c>
      <c r="E13" s="21" t="s">
        <v>13</v>
      </c>
      <c r="F13" s="11" t="s">
        <v>16</v>
      </c>
      <c r="G13" s="74" t="s">
        <v>20</v>
      </c>
    </row>
    <row r="14" spans="2:7" ht="15">
      <c r="B14" s="19"/>
      <c r="C14" s="23"/>
      <c r="E14" s="21"/>
      <c r="F14" s="28"/>
      <c r="G14" s="74" t="s">
        <v>21</v>
      </c>
    </row>
    <row r="15" spans="2:7" ht="15">
      <c r="B15" s="19"/>
      <c r="D15" s="29">
        <v>15425073.9</v>
      </c>
      <c r="E15" s="21" t="s">
        <v>15</v>
      </c>
      <c r="F15" s="4" t="s">
        <v>22</v>
      </c>
      <c r="G15" s="74"/>
    </row>
    <row r="16" spans="2:7" ht="15">
      <c r="B16" s="19"/>
      <c r="C16" s="20"/>
      <c r="D16" s="2">
        <v>78301238.48363021</v>
      </c>
      <c r="E16" s="21" t="s">
        <v>23</v>
      </c>
      <c r="F16" s="4" t="s">
        <v>16</v>
      </c>
      <c r="G16" s="74"/>
    </row>
    <row r="17" spans="2:7" ht="15">
      <c r="B17" s="19"/>
      <c r="C17" s="20"/>
      <c r="D17" s="27">
        <f>SUM(D13:D16)</f>
        <v>103907362.3636302</v>
      </c>
      <c r="E17" s="21"/>
      <c r="G17" s="74"/>
    </row>
    <row r="18" spans="2:7" ht="15">
      <c r="B18" s="19"/>
      <c r="C18" s="23" t="s">
        <v>24</v>
      </c>
      <c r="D18" s="2">
        <v>15399291.609999998</v>
      </c>
      <c r="E18" s="21" t="s">
        <v>18</v>
      </c>
      <c r="F18" s="4" t="s">
        <v>22</v>
      </c>
      <c r="G18" s="74"/>
    </row>
    <row r="19" spans="2:7" ht="9" customHeight="1">
      <c r="B19" s="19"/>
      <c r="C19" s="20"/>
      <c r="E19" s="21"/>
      <c r="G19" s="74"/>
    </row>
    <row r="20" spans="2:7" ht="15">
      <c r="B20" s="30"/>
      <c r="C20" s="31"/>
      <c r="D20" s="32">
        <f>D18+D17+D12</f>
        <v>164451008.8736302</v>
      </c>
      <c r="E20" s="33"/>
      <c r="F20" s="34"/>
      <c r="G20" s="75"/>
    </row>
    <row r="21" spans="2:9" ht="10.5" customHeight="1">
      <c r="B21" s="19"/>
      <c r="C21" s="20"/>
      <c r="E21" s="21"/>
      <c r="G21" s="74"/>
      <c r="H21" s="5"/>
      <c r="I21" s="5"/>
    </row>
    <row r="22" spans="2:9" ht="15">
      <c r="B22" s="19">
        <v>2</v>
      </c>
      <c r="C22" s="22" t="s">
        <v>25</v>
      </c>
      <c r="E22" s="21"/>
      <c r="G22" s="74"/>
      <c r="H22" s="5"/>
      <c r="I22" s="5"/>
    </row>
    <row r="23" spans="2:8" ht="15">
      <c r="B23" s="19"/>
      <c r="C23" s="23" t="s">
        <v>26</v>
      </c>
      <c r="D23" s="2">
        <v>5205937.07</v>
      </c>
      <c r="E23" s="21" t="s">
        <v>18</v>
      </c>
      <c r="F23" s="4" t="s">
        <v>22</v>
      </c>
      <c r="G23" s="74" t="s">
        <v>27</v>
      </c>
      <c r="H23" s="5"/>
    </row>
    <row r="24" spans="2:8" ht="15">
      <c r="B24" s="19"/>
      <c r="C24" s="23"/>
      <c r="E24" s="21"/>
      <c r="G24" s="74" t="s">
        <v>28</v>
      </c>
      <c r="H24" s="5"/>
    </row>
    <row r="25" spans="2:7" ht="15">
      <c r="B25" s="19"/>
      <c r="C25" s="23" t="s">
        <v>24</v>
      </c>
      <c r="D25" s="2">
        <v>3481202.41</v>
      </c>
      <c r="E25" s="21" t="s">
        <v>18</v>
      </c>
      <c r="F25" s="4" t="s">
        <v>22</v>
      </c>
      <c r="G25" s="74" t="s">
        <v>29</v>
      </c>
    </row>
    <row r="26" spans="2:10" ht="15">
      <c r="B26" s="19"/>
      <c r="C26" s="23" t="s">
        <v>19</v>
      </c>
      <c r="D26" s="2">
        <v>14611886.54</v>
      </c>
      <c r="E26" s="21" t="s">
        <v>15</v>
      </c>
      <c r="F26" s="4" t="s">
        <v>22</v>
      </c>
      <c r="G26" s="74"/>
      <c r="J26" s="1"/>
    </row>
    <row r="27" spans="2:7" ht="15">
      <c r="B27" s="19"/>
      <c r="C27" s="20"/>
      <c r="D27" s="2">
        <v>4673657.63</v>
      </c>
      <c r="E27" s="21" t="s">
        <v>30</v>
      </c>
      <c r="F27" s="4" t="s">
        <v>22</v>
      </c>
      <c r="G27" s="74"/>
    </row>
    <row r="28" spans="2:7" ht="15">
      <c r="B28" s="19"/>
      <c r="C28" s="20"/>
      <c r="D28" s="26">
        <v>14023268.271666665</v>
      </c>
      <c r="E28" s="21" t="s">
        <v>31</v>
      </c>
      <c r="F28" s="4" t="s">
        <v>16</v>
      </c>
      <c r="G28" s="74"/>
    </row>
    <row r="29" spans="2:14" ht="15">
      <c r="B29" s="19"/>
      <c r="C29" s="20"/>
      <c r="D29" s="27">
        <f>SUM(D26:D28)</f>
        <v>33308812.441666663</v>
      </c>
      <c r="E29" s="21"/>
      <c r="G29" s="74"/>
      <c r="I29" s="35"/>
      <c r="J29" s="36"/>
      <c r="K29" s="36"/>
      <c r="L29" s="28"/>
      <c r="M29" s="28"/>
      <c r="N29" s="37"/>
    </row>
    <row r="30" spans="2:13" ht="15">
      <c r="B30" s="19"/>
      <c r="C30" s="23" t="s">
        <v>32</v>
      </c>
      <c r="D30" s="38">
        <v>12016461.38</v>
      </c>
      <c r="E30" s="21" t="s">
        <v>13</v>
      </c>
      <c r="F30" s="4" t="s">
        <v>16</v>
      </c>
      <c r="G30" s="74" t="s">
        <v>33</v>
      </c>
      <c r="L30" s="39"/>
      <c r="M30" s="40"/>
    </row>
    <row r="31" spans="2:13" ht="15">
      <c r="B31" s="19"/>
      <c r="C31" s="23"/>
      <c r="D31" s="38"/>
      <c r="E31" s="21"/>
      <c r="G31" s="74" t="s">
        <v>34</v>
      </c>
      <c r="L31" s="39"/>
      <c r="M31" s="40"/>
    </row>
    <row r="32" spans="2:13" ht="15">
      <c r="B32" s="19"/>
      <c r="C32" s="23" t="s">
        <v>35</v>
      </c>
      <c r="D32" s="2">
        <v>3218775.63</v>
      </c>
      <c r="E32" s="21" t="s">
        <v>15</v>
      </c>
      <c r="F32" s="4" t="s">
        <v>16</v>
      </c>
      <c r="G32" s="74" t="s">
        <v>36</v>
      </c>
      <c r="L32" s="39"/>
      <c r="M32" s="40"/>
    </row>
    <row r="33" spans="2:13" ht="15">
      <c r="B33" s="19"/>
      <c r="C33" s="23"/>
      <c r="E33" s="21"/>
      <c r="G33" s="74" t="s">
        <v>37</v>
      </c>
      <c r="L33" s="39"/>
      <c r="M33" s="40"/>
    </row>
    <row r="34" spans="2:13" ht="9" customHeight="1">
      <c r="B34" s="19"/>
      <c r="C34" s="20"/>
      <c r="E34" s="21"/>
      <c r="G34" s="74"/>
      <c r="M34" s="40"/>
    </row>
    <row r="35" spans="2:13" ht="15">
      <c r="B35" s="30"/>
      <c r="C35" s="31"/>
      <c r="D35" s="32">
        <f>D32+D29+D25+D23+D30</f>
        <v>57231188.93166667</v>
      </c>
      <c r="E35" s="33"/>
      <c r="F35" s="34"/>
      <c r="G35" s="75"/>
      <c r="L35" s="39"/>
      <c r="M35" s="40"/>
    </row>
    <row r="36" spans="2:13" ht="10.5" customHeight="1">
      <c r="B36" s="19"/>
      <c r="C36" s="20"/>
      <c r="E36" s="21"/>
      <c r="G36" s="74"/>
      <c r="L36" s="39"/>
      <c r="M36" s="40"/>
    </row>
    <row r="37" spans="2:14" ht="15">
      <c r="B37" s="19">
        <v>3</v>
      </c>
      <c r="C37" s="22" t="s">
        <v>38</v>
      </c>
      <c r="E37" s="21"/>
      <c r="G37" s="74"/>
      <c r="I37" s="41"/>
      <c r="J37" s="42"/>
      <c r="L37" s="39"/>
      <c r="M37" s="40"/>
      <c r="N37" s="40"/>
    </row>
    <row r="38" spans="2:13" ht="15">
      <c r="B38" s="19"/>
      <c r="C38" s="23" t="s">
        <v>19</v>
      </c>
      <c r="D38" s="2">
        <v>5737387.55</v>
      </c>
      <c r="E38" s="21" t="s">
        <v>18</v>
      </c>
      <c r="F38" s="4" t="s">
        <v>22</v>
      </c>
      <c r="G38" s="74"/>
      <c r="I38" s="41"/>
      <c r="J38" s="42"/>
      <c r="L38" s="39"/>
      <c r="M38" s="40"/>
    </row>
    <row r="39" spans="2:13" ht="15">
      <c r="B39" s="19"/>
      <c r="C39" s="20"/>
      <c r="D39" s="2">
        <v>62711971.76</v>
      </c>
      <c r="E39" s="21" t="s">
        <v>13</v>
      </c>
      <c r="F39" s="4" t="s">
        <v>16</v>
      </c>
      <c r="G39" s="74"/>
      <c r="I39" s="41"/>
      <c r="J39" s="42"/>
      <c r="L39" s="39"/>
      <c r="M39" s="40"/>
    </row>
    <row r="40" spans="2:13" ht="15">
      <c r="B40" s="19"/>
      <c r="C40" s="20"/>
      <c r="D40" s="2">
        <v>17767689.85</v>
      </c>
      <c r="E40" s="21" t="s">
        <v>13</v>
      </c>
      <c r="F40" s="4" t="s">
        <v>22</v>
      </c>
      <c r="G40" s="74"/>
      <c r="I40" s="41"/>
      <c r="J40" s="42"/>
      <c r="L40" s="39"/>
      <c r="M40" s="40"/>
    </row>
    <row r="41" spans="2:13" ht="15">
      <c r="B41" s="19"/>
      <c r="C41" s="20"/>
      <c r="D41" s="2">
        <v>18546903.187360983</v>
      </c>
      <c r="E41" s="21" t="s">
        <v>31</v>
      </c>
      <c r="F41" s="4" t="s">
        <v>16</v>
      </c>
      <c r="G41" s="74"/>
      <c r="I41" s="41"/>
      <c r="J41" s="42"/>
      <c r="L41" s="39"/>
      <c r="M41" s="40"/>
    </row>
    <row r="42" spans="2:15" ht="15">
      <c r="B42" s="19"/>
      <c r="C42" s="20"/>
      <c r="D42" s="26">
        <v>156602477.05242783</v>
      </c>
      <c r="E42" s="21" t="s">
        <v>23</v>
      </c>
      <c r="F42" s="4" t="s">
        <v>16</v>
      </c>
      <c r="G42" s="74"/>
      <c r="I42" s="41"/>
      <c r="J42" s="42"/>
      <c r="K42" s="42"/>
      <c r="L42" s="43"/>
      <c r="M42" s="43"/>
      <c r="N42" s="37"/>
      <c r="O42" s="37"/>
    </row>
    <row r="43" spans="2:7" ht="15">
      <c r="B43" s="19"/>
      <c r="C43" s="20"/>
      <c r="D43" s="27">
        <f>SUM(D38:D42)</f>
        <v>261366429.3997888</v>
      </c>
      <c r="E43" s="21"/>
      <c r="G43" s="74"/>
    </row>
    <row r="44" spans="2:7" ht="15">
      <c r="B44" s="19"/>
      <c r="C44" s="23" t="s">
        <v>39</v>
      </c>
      <c r="D44" s="2">
        <v>38195039.63</v>
      </c>
      <c r="E44" s="21" t="s">
        <v>40</v>
      </c>
      <c r="F44" s="4" t="s">
        <v>16</v>
      </c>
      <c r="G44" s="74"/>
    </row>
    <row r="45" spans="2:9" ht="15">
      <c r="B45" s="19"/>
      <c r="C45" s="20"/>
      <c r="D45" s="26">
        <v>5669062.01</v>
      </c>
      <c r="E45" s="21" t="s">
        <v>40</v>
      </c>
      <c r="F45" s="4" t="s">
        <v>16</v>
      </c>
      <c r="G45" s="74"/>
      <c r="I45" s="44"/>
    </row>
    <row r="46" spans="2:9" ht="15">
      <c r="B46" s="19"/>
      <c r="C46" s="20"/>
      <c r="D46" s="27">
        <f>SUM(D44:D45)</f>
        <v>43864101.64</v>
      </c>
      <c r="E46" s="21"/>
      <c r="G46" s="74"/>
      <c r="I46" s="5"/>
    </row>
    <row r="47" spans="2:10" ht="15">
      <c r="B47" s="19"/>
      <c r="C47" s="23" t="s">
        <v>41</v>
      </c>
      <c r="D47" s="2">
        <v>3944785.1</v>
      </c>
      <c r="E47" s="21" t="s">
        <v>15</v>
      </c>
      <c r="F47" s="4" t="s">
        <v>16</v>
      </c>
      <c r="G47" s="74"/>
      <c r="I47" s="5"/>
      <c r="J47" s="39"/>
    </row>
    <row r="48" spans="2:7" ht="9" customHeight="1">
      <c r="B48" s="19"/>
      <c r="C48" s="20"/>
      <c r="E48" s="21"/>
      <c r="G48" s="74"/>
    </row>
    <row r="49" spans="2:7" ht="15">
      <c r="B49" s="30"/>
      <c r="C49" s="30"/>
      <c r="D49" s="32">
        <f>D47+D46+D43</f>
        <v>309175316.1397888</v>
      </c>
      <c r="E49" s="33"/>
      <c r="F49" s="34"/>
      <c r="G49" s="75"/>
    </row>
    <row r="50" spans="2:7" ht="10.5" customHeight="1">
      <c r="B50" s="19"/>
      <c r="C50" s="20"/>
      <c r="E50" s="21"/>
      <c r="G50" s="74"/>
    </row>
    <row r="51" spans="2:7" ht="15">
      <c r="B51" s="19">
        <v>4</v>
      </c>
      <c r="C51" s="22" t="s">
        <v>42</v>
      </c>
      <c r="E51" s="21"/>
      <c r="G51" s="74"/>
    </row>
    <row r="52" spans="2:7" ht="15">
      <c r="B52" s="19"/>
      <c r="C52" s="23" t="s">
        <v>19</v>
      </c>
      <c r="D52" s="2">
        <v>7432320.67</v>
      </c>
      <c r="E52" s="21" t="s">
        <v>15</v>
      </c>
      <c r="F52" s="4" t="s">
        <v>16</v>
      </c>
      <c r="G52" s="74" t="s">
        <v>43</v>
      </c>
    </row>
    <row r="53" spans="2:13" ht="15">
      <c r="B53" s="19"/>
      <c r="C53" s="20"/>
      <c r="D53" s="38">
        <v>25201346.04</v>
      </c>
      <c r="E53" s="21" t="s">
        <v>44</v>
      </c>
      <c r="F53" s="4" t="s">
        <v>16</v>
      </c>
      <c r="G53" s="74" t="s">
        <v>45</v>
      </c>
      <c r="I53" s="35"/>
      <c r="J53" s="36"/>
      <c r="K53" s="36"/>
      <c r="L53" s="28"/>
      <c r="M53" s="28"/>
    </row>
    <row r="54" spans="2:13" ht="15">
      <c r="B54" s="19"/>
      <c r="C54" s="37"/>
      <c r="D54" s="29"/>
      <c r="E54" s="45"/>
      <c r="G54" s="74" t="s">
        <v>46</v>
      </c>
      <c r="I54" s="35"/>
      <c r="J54" s="36"/>
      <c r="K54" s="36"/>
      <c r="L54" s="28"/>
      <c r="M54" s="28"/>
    </row>
    <row r="55" spans="2:13" ht="15">
      <c r="B55" s="19"/>
      <c r="C55" s="37"/>
      <c r="D55" s="29"/>
      <c r="E55" s="45"/>
      <c r="G55" s="74" t="s">
        <v>47</v>
      </c>
      <c r="I55" s="35"/>
      <c r="J55" s="36"/>
      <c r="K55" s="36"/>
      <c r="L55" s="28"/>
      <c r="M55" s="28"/>
    </row>
    <row r="56" spans="2:13" ht="15">
      <c r="B56" s="19"/>
      <c r="C56" s="20"/>
      <c r="D56" s="26"/>
      <c r="E56" s="21"/>
      <c r="G56" s="74" t="s">
        <v>48</v>
      </c>
      <c r="I56" s="35"/>
      <c r="J56" s="36"/>
      <c r="K56" s="36"/>
      <c r="L56" s="28"/>
      <c r="M56" s="28"/>
    </row>
    <row r="57" spans="2:13" ht="15">
      <c r="B57" s="19"/>
      <c r="C57" s="20"/>
      <c r="D57" s="27">
        <f>SUM(D52:D53)</f>
        <v>32633666.71</v>
      </c>
      <c r="E57" s="21"/>
      <c r="G57" s="76"/>
      <c r="L57" s="39"/>
      <c r="M57" s="40"/>
    </row>
    <row r="58" spans="2:13" ht="9" customHeight="1">
      <c r="B58" s="19"/>
      <c r="C58" s="20"/>
      <c r="E58" s="21"/>
      <c r="G58" s="74"/>
      <c r="L58" s="39"/>
      <c r="M58" s="40"/>
    </row>
    <row r="59" spans="2:13" ht="15">
      <c r="B59" s="30"/>
      <c r="C59" s="31"/>
      <c r="D59" s="32">
        <f>+D57</f>
        <v>32633666.71</v>
      </c>
      <c r="E59" s="33"/>
      <c r="F59" s="34"/>
      <c r="G59" s="75"/>
      <c r="L59" s="39"/>
      <c r="M59" s="40"/>
    </row>
    <row r="60" spans="2:13" ht="9" customHeight="1">
      <c r="B60" s="19"/>
      <c r="C60" s="20"/>
      <c r="E60" s="21"/>
      <c r="G60" s="74"/>
      <c r="L60" s="39"/>
      <c r="M60" s="40"/>
    </row>
    <row r="61" spans="2:13" ht="15">
      <c r="B61" s="19">
        <v>5</v>
      </c>
      <c r="C61" s="22" t="s">
        <v>49</v>
      </c>
      <c r="D61" s="46"/>
      <c r="E61" s="21"/>
      <c r="G61" s="74"/>
      <c r="L61" s="39"/>
      <c r="M61" s="40"/>
    </row>
    <row r="62" spans="2:13" ht="15">
      <c r="B62" s="19"/>
      <c r="C62" s="23" t="s">
        <v>50</v>
      </c>
      <c r="D62" s="2">
        <v>1399885.64</v>
      </c>
      <c r="E62" s="21" t="s">
        <v>18</v>
      </c>
      <c r="F62" s="4" t="s">
        <v>22</v>
      </c>
      <c r="G62" s="74"/>
      <c r="H62" s="46" t="s">
        <v>51</v>
      </c>
      <c r="J62" s="42"/>
      <c r="K62" s="42"/>
      <c r="L62" s="43"/>
      <c r="M62" s="43"/>
    </row>
    <row r="63" spans="2:8" ht="15">
      <c r="B63" s="19"/>
      <c r="C63" s="47"/>
      <c r="D63" s="26">
        <v>7617116.1</v>
      </c>
      <c r="E63" s="21" t="s">
        <v>15</v>
      </c>
      <c r="F63" s="4" t="s">
        <v>22</v>
      </c>
      <c r="G63" s="74" t="s">
        <v>52</v>
      </c>
      <c r="H63" s="47" t="s">
        <v>53</v>
      </c>
    </row>
    <row r="64" spans="2:7" ht="15">
      <c r="B64" s="19"/>
      <c r="C64" s="20"/>
      <c r="D64" s="27">
        <f>SUM(D62:D63)</f>
        <v>9017001.74</v>
      </c>
      <c r="E64" s="21"/>
      <c r="G64" s="74" t="s">
        <v>54</v>
      </c>
    </row>
    <row r="65" spans="2:7" ht="15">
      <c r="B65" s="19"/>
      <c r="C65" s="23" t="s">
        <v>19</v>
      </c>
      <c r="D65" s="2">
        <v>16285085.736690842</v>
      </c>
      <c r="E65" s="21" t="s">
        <v>31</v>
      </c>
      <c r="F65" s="4" t="s">
        <v>16</v>
      </c>
      <c r="G65" s="74" t="s">
        <v>55</v>
      </c>
    </row>
    <row r="66" spans="2:7" ht="9" customHeight="1">
      <c r="B66" s="19"/>
      <c r="C66" s="20"/>
      <c r="E66" s="21"/>
      <c r="G66" s="74"/>
    </row>
    <row r="67" spans="2:9" ht="15">
      <c r="B67" s="30"/>
      <c r="C67" s="30"/>
      <c r="D67" s="32">
        <f>D65+D64</f>
        <v>25302087.476690844</v>
      </c>
      <c r="E67" s="33"/>
      <c r="F67" s="34"/>
      <c r="G67" s="75"/>
      <c r="I67" s="44"/>
    </row>
    <row r="68" spans="2:7" ht="9" customHeight="1">
      <c r="B68" s="19"/>
      <c r="C68" s="20"/>
      <c r="E68" s="21"/>
      <c r="G68" s="74"/>
    </row>
    <row r="69" spans="2:7" ht="15">
      <c r="B69" s="19">
        <v>6</v>
      </c>
      <c r="C69" s="22" t="s">
        <v>56</v>
      </c>
      <c r="E69" s="21"/>
      <c r="G69" s="74"/>
    </row>
    <row r="70" spans="2:8" ht="15">
      <c r="B70" s="19"/>
      <c r="C70" s="23" t="s">
        <v>50</v>
      </c>
      <c r="D70" s="2">
        <v>15670348.937308082</v>
      </c>
      <c r="E70" s="21" t="s">
        <v>15</v>
      </c>
      <c r="F70" s="4" t="s">
        <v>22</v>
      </c>
      <c r="G70" s="74"/>
      <c r="H70" s="48" t="s">
        <v>57</v>
      </c>
    </row>
    <row r="71" spans="2:7" ht="9" customHeight="1">
      <c r="B71" s="19"/>
      <c r="C71" s="20"/>
      <c r="E71" s="21"/>
      <c r="G71" s="74"/>
    </row>
    <row r="72" spans="2:7" ht="15">
      <c r="B72" s="30"/>
      <c r="C72" s="30"/>
      <c r="D72" s="32">
        <f>D70</f>
        <v>15670348.937308082</v>
      </c>
      <c r="E72" s="33"/>
      <c r="F72" s="34"/>
      <c r="G72" s="75"/>
    </row>
    <row r="73" spans="2:7" ht="9.75" customHeight="1">
      <c r="B73" s="19"/>
      <c r="C73" s="20"/>
      <c r="E73" s="21"/>
      <c r="G73" s="74"/>
    </row>
    <row r="74" spans="2:7" ht="15">
      <c r="B74" s="19">
        <v>7</v>
      </c>
      <c r="C74" s="22" t="s">
        <v>58</v>
      </c>
      <c r="E74" s="21"/>
      <c r="G74" s="74"/>
    </row>
    <row r="75" spans="2:7" ht="15">
      <c r="B75" s="19"/>
      <c r="C75" s="23" t="s">
        <v>24</v>
      </c>
      <c r="D75" s="2">
        <v>3210625.28</v>
      </c>
      <c r="E75" s="21" t="s">
        <v>18</v>
      </c>
      <c r="F75" s="4" t="s">
        <v>22</v>
      </c>
      <c r="G75" s="74" t="s">
        <v>59</v>
      </c>
    </row>
    <row r="76" spans="2:7" ht="15">
      <c r="B76" s="19"/>
      <c r="C76" s="23"/>
      <c r="E76" s="21"/>
      <c r="G76" s="74" t="s">
        <v>60</v>
      </c>
    </row>
    <row r="77" spans="2:7" ht="15">
      <c r="B77" s="19"/>
      <c r="C77" s="23"/>
      <c r="E77" s="21"/>
      <c r="G77" s="74" t="s">
        <v>61</v>
      </c>
    </row>
    <row r="78" spans="2:7" ht="15">
      <c r="B78" s="19"/>
      <c r="C78" s="23"/>
      <c r="E78" s="21"/>
      <c r="G78" s="74" t="s">
        <v>62</v>
      </c>
    </row>
    <row r="79" spans="2:7" ht="15">
      <c r="B79" s="19"/>
      <c r="C79" s="23"/>
      <c r="E79" s="21"/>
      <c r="G79" s="74" t="s">
        <v>63</v>
      </c>
    </row>
    <row r="80" spans="2:7" ht="15">
      <c r="B80" s="19"/>
      <c r="C80" s="23" t="s">
        <v>19</v>
      </c>
      <c r="D80" s="2">
        <v>80924471.57</v>
      </c>
      <c r="E80" s="21" t="s">
        <v>13</v>
      </c>
      <c r="F80" s="11" t="s">
        <v>22</v>
      </c>
      <c r="G80" s="74" t="s">
        <v>64</v>
      </c>
    </row>
    <row r="81" spans="2:7" ht="15">
      <c r="B81" s="19"/>
      <c r="C81" s="23" t="s">
        <v>32</v>
      </c>
      <c r="D81" s="2">
        <v>5127834.5</v>
      </c>
      <c r="E81" s="21" t="s">
        <v>65</v>
      </c>
      <c r="F81" s="11" t="s">
        <v>22</v>
      </c>
      <c r="G81" s="74" t="s">
        <v>66</v>
      </c>
    </row>
    <row r="82" spans="2:7" ht="15">
      <c r="B82" s="19"/>
      <c r="C82" s="23"/>
      <c r="E82" s="21"/>
      <c r="F82" s="28"/>
      <c r="G82" s="74" t="s">
        <v>67</v>
      </c>
    </row>
    <row r="83" spans="2:7" ht="15">
      <c r="B83" s="19"/>
      <c r="C83" s="23"/>
      <c r="E83" s="21"/>
      <c r="F83" s="28"/>
      <c r="G83" s="74" t="s">
        <v>68</v>
      </c>
    </row>
    <row r="84" spans="2:7" ht="15">
      <c r="B84" s="19"/>
      <c r="C84" s="23"/>
      <c r="E84" s="21"/>
      <c r="F84" s="28"/>
      <c r="G84" s="74" t="s">
        <v>69</v>
      </c>
    </row>
    <row r="85" spans="2:7" ht="15">
      <c r="B85" s="19"/>
      <c r="C85" s="23"/>
      <c r="E85" s="21"/>
      <c r="F85" s="28"/>
      <c r="G85" s="76" t="s">
        <v>70</v>
      </c>
    </row>
    <row r="86" spans="2:7" ht="9" customHeight="1">
      <c r="B86" s="19"/>
      <c r="C86" s="20"/>
      <c r="E86" s="21"/>
      <c r="G86" s="74"/>
    </row>
    <row r="87" spans="2:7" ht="15">
      <c r="B87" s="30"/>
      <c r="C87" s="30"/>
      <c r="D87" s="32">
        <f>SUM(D75:D86)</f>
        <v>89262931.35</v>
      </c>
      <c r="E87" s="33"/>
      <c r="F87" s="34"/>
      <c r="G87" s="75"/>
    </row>
    <row r="88" spans="1:9" ht="9.75" customHeight="1">
      <c r="A88" s="37"/>
      <c r="B88" s="19"/>
      <c r="C88" s="37"/>
      <c r="D88" s="29"/>
      <c r="E88" s="49"/>
      <c r="F88" s="11"/>
      <c r="G88" s="74"/>
      <c r="H88" s="37"/>
      <c r="I88" s="37"/>
    </row>
    <row r="89" spans="2:7" ht="15">
      <c r="B89" s="19">
        <v>8</v>
      </c>
      <c r="C89" s="22" t="s">
        <v>71</v>
      </c>
      <c r="E89" s="21"/>
      <c r="G89" s="74"/>
    </row>
    <row r="90" spans="2:7" ht="15">
      <c r="B90" s="19"/>
      <c r="C90" s="23" t="s">
        <v>26</v>
      </c>
      <c r="D90" s="2">
        <v>7814283.17</v>
      </c>
      <c r="E90" s="21" t="s">
        <v>15</v>
      </c>
      <c r="F90" s="11" t="s">
        <v>22</v>
      </c>
      <c r="G90" s="74" t="s">
        <v>72</v>
      </c>
    </row>
    <row r="91" spans="2:7" ht="15">
      <c r="B91" s="19"/>
      <c r="D91" s="29"/>
      <c r="E91" s="21"/>
      <c r="G91" s="74" t="s">
        <v>73</v>
      </c>
    </row>
    <row r="92" spans="2:8" ht="15">
      <c r="B92" s="19"/>
      <c r="C92" s="50"/>
      <c r="D92" s="29">
        <v>3055429.03</v>
      </c>
      <c r="E92" s="45" t="s">
        <v>18</v>
      </c>
      <c r="F92" s="11" t="s">
        <v>22</v>
      </c>
      <c r="G92" s="74" t="s">
        <v>72</v>
      </c>
      <c r="H92" s="51" t="s">
        <v>74</v>
      </c>
    </row>
    <row r="93" spans="2:8" ht="15">
      <c r="B93" s="19"/>
      <c r="C93" s="52"/>
      <c r="D93" s="26"/>
      <c r="E93" s="21"/>
      <c r="F93" s="28"/>
      <c r="G93" s="74" t="s">
        <v>75</v>
      </c>
      <c r="H93" s="53"/>
    </row>
    <row r="94" spans="2:7" ht="15">
      <c r="B94" s="19"/>
      <c r="C94" s="20"/>
      <c r="D94" s="27">
        <f>SUM(D90:D92)</f>
        <v>10869712.2</v>
      </c>
      <c r="E94" s="21"/>
      <c r="G94" s="74"/>
    </row>
    <row r="95" spans="2:7" ht="15">
      <c r="B95" s="19"/>
      <c r="C95" s="23" t="s">
        <v>19</v>
      </c>
      <c r="D95" s="2">
        <v>8097995.25</v>
      </c>
      <c r="E95" s="21" t="s">
        <v>15</v>
      </c>
      <c r="F95" s="11" t="s">
        <v>22</v>
      </c>
      <c r="G95" s="74" t="s">
        <v>72</v>
      </c>
    </row>
    <row r="96" spans="2:7" ht="15">
      <c r="B96" s="19"/>
      <c r="C96" s="20"/>
      <c r="D96" s="38"/>
      <c r="E96" s="21"/>
      <c r="G96" s="74" t="s">
        <v>73</v>
      </c>
    </row>
    <row r="97" spans="2:7" ht="9" customHeight="1">
      <c r="B97" s="19"/>
      <c r="C97" s="20"/>
      <c r="E97" s="21"/>
      <c r="G97" s="74"/>
    </row>
    <row r="98" spans="2:7" ht="15">
      <c r="B98" s="30"/>
      <c r="C98" s="30"/>
      <c r="D98" s="32">
        <f>D95+D94</f>
        <v>18967707.45</v>
      </c>
      <c r="E98" s="33"/>
      <c r="F98" s="34"/>
      <c r="G98" s="75"/>
    </row>
    <row r="99" spans="2:7" ht="9" customHeight="1">
      <c r="B99" s="19"/>
      <c r="C99" s="20"/>
      <c r="E99" s="21"/>
      <c r="G99" s="74"/>
    </row>
    <row r="100" spans="2:7" ht="15">
      <c r="B100" s="19">
        <v>9</v>
      </c>
      <c r="C100" s="22" t="s">
        <v>76</v>
      </c>
      <c r="E100" s="21"/>
      <c r="G100" s="74"/>
    </row>
    <row r="101" spans="2:7" ht="15">
      <c r="B101" s="19"/>
      <c r="C101" s="23" t="s">
        <v>19</v>
      </c>
      <c r="D101" s="2">
        <v>15060165.080000002</v>
      </c>
      <c r="E101" s="21" t="s">
        <v>15</v>
      </c>
      <c r="F101" s="11" t="s">
        <v>22</v>
      </c>
      <c r="G101" s="74" t="s">
        <v>77</v>
      </c>
    </row>
    <row r="102" spans="2:7" ht="15">
      <c r="B102" s="19"/>
      <c r="C102" s="20"/>
      <c r="D102" s="2">
        <v>3845670.8</v>
      </c>
      <c r="E102" s="21" t="s">
        <v>18</v>
      </c>
      <c r="F102" s="11" t="s">
        <v>22</v>
      </c>
      <c r="G102" s="74" t="s">
        <v>77</v>
      </c>
    </row>
    <row r="103" spans="2:7" ht="15">
      <c r="B103" s="19"/>
      <c r="C103" s="20"/>
      <c r="D103" s="2">
        <v>9125229.06</v>
      </c>
      <c r="E103" s="21" t="s">
        <v>13</v>
      </c>
      <c r="F103" s="4" t="s">
        <v>16</v>
      </c>
      <c r="G103" s="74"/>
    </row>
    <row r="104" spans="2:7" ht="15">
      <c r="B104" s="19"/>
      <c r="C104" s="20"/>
      <c r="D104" s="26">
        <v>121758425.84681433</v>
      </c>
      <c r="E104" s="21" t="s">
        <v>23</v>
      </c>
      <c r="F104" s="4" t="s">
        <v>16</v>
      </c>
      <c r="G104" s="74"/>
    </row>
    <row r="105" spans="2:7" ht="15">
      <c r="B105" s="19"/>
      <c r="C105" s="54"/>
      <c r="D105" s="27">
        <f>SUM(D101:D104)</f>
        <v>149789490.78681433</v>
      </c>
      <c r="E105" s="21"/>
      <c r="G105" s="74"/>
    </row>
    <row r="106" spans="2:7" ht="15">
      <c r="B106" s="19"/>
      <c r="C106" s="23" t="s">
        <v>78</v>
      </c>
      <c r="D106" s="38">
        <v>2856982.24</v>
      </c>
      <c r="E106" s="21" t="s">
        <v>18</v>
      </c>
      <c r="F106" s="11" t="s">
        <v>22</v>
      </c>
      <c r="G106" s="74"/>
    </row>
    <row r="107" spans="2:7" ht="15">
      <c r="B107" s="19"/>
      <c r="C107" s="23" t="s">
        <v>79</v>
      </c>
      <c r="D107" s="38">
        <v>1662559.16</v>
      </c>
      <c r="E107" s="21" t="s">
        <v>18</v>
      </c>
      <c r="F107" s="11" t="s">
        <v>22</v>
      </c>
      <c r="G107" s="74"/>
    </row>
    <row r="108" spans="2:8" ht="15">
      <c r="B108" s="19"/>
      <c r="C108" s="23" t="s">
        <v>80</v>
      </c>
      <c r="D108" s="2">
        <v>3600652.12</v>
      </c>
      <c r="E108" s="21" t="s">
        <v>13</v>
      </c>
      <c r="F108" s="4" t="s">
        <v>16</v>
      </c>
      <c r="G108" s="74"/>
      <c r="H108" s="48" t="s">
        <v>81</v>
      </c>
    </row>
    <row r="109" spans="2:7" ht="15">
      <c r="B109" s="19"/>
      <c r="C109" s="20"/>
      <c r="D109" s="26">
        <v>4588475.92</v>
      </c>
      <c r="E109" s="21" t="s">
        <v>18</v>
      </c>
      <c r="F109" s="4" t="s">
        <v>16</v>
      </c>
      <c r="G109" s="74"/>
    </row>
    <row r="110" spans="2:7" ht="15">
      <c r="B110" s="19"/>
      <c r="C110" s="20"/>
      <c r="D110" s="27">
        <f>SUM(D108:D109)</f>
        <v>8189128.04</v>
      </c>
      <c r="E110" s="21"/>
      <c r="G110" s="74"/>
    </row>
    <row r="111" spans="2:7" ht="15">
      <c r="B111" s="19"/>
      <c r="C111" s="23" t="s">
        <v>41</v>
      </c>
      <c r="D111" s="2">
        <v>24467538.21</v>
      </c>
      <c r="E111" s="21" t="s">
        <v>15</v>
      </c>
      <c r="F111" s="11" t="s">
        <v>22</v>
      </c>
      <c r="G111" s="74"/>
    </row>
    <row r="112" spans="2:7" ht="15">
      <c r="B112" s="19"/>
      <c r="C112" s="23" t="s">
        <v>82</v>
      </c>
      <c r="D112" s="2">
        <v>3482968.4</v>
      </c>
      <c r="E112" s="21" t="s">
        <v>18</v>
      </c>
      <c r="F112" s="11" t="s">
        <v>22</v>
      </c>
      <c r="G112" s="74"/>
    </row>
    <row r="113" spans="2:7" ht="15">
      <c r="B113" s="19"/>
      <c r="C113" s="23" t="s">
        <v>50</v>
      </c>
      <c r="D113" s="2">
        <v>7181423.93479452</v>
      </c>
      <c r="E113" s="21" t="s">
        <v>15</v>
      </c>
      <c r="F113" s="11" t="s">
        <v>22</v>
      </c>
      <c r="G113" s="74"/>
    </row>
    <row r="114" spans="2:7" ht="15">
      <c r="B114" s="19"/>
      <c r="C114" s="23" t="s">
        <v>24</v>
      </c>
      <c r="D114" s="2">
        <v>8714826.429999998</v>
      </c>
      <c r="E114" s="21" t="s">
        <v>18</v>
      </c>
      <c r="F114" s="11" t="s">
        <v>22</v>
      </c>
      <c r="G114" s="74"/>
    </row>
    <row r="115" spans="2:7" ht="9" customHeight="1">
      <c r="B115" s="19"/>
      <c r="C115" s="20"/>
      <c r="E115" s="21"/>
      <c r="G115" s="74"/>
    </row>
    <row r="116" spans="2:7" ht="15">
      <c r="B116" s="30"/>
      <c r="C116" s="31"/>
      <c r="D116" s="32">
        <f>+D105+D106+D107+D110+D111+D112+D113+D114</f>
        <v>206344917.20160887</v>
      </c>
      <c r="E116" s="33"/>
      <c r="F116" s="34"/>
      <c r="G116" s="75"/>
    </row>
    <row r="117" spans="2:7" ht="9" customHeight="1">
      <c r="B117" s="19"/>
      <c r="C117" s="20"/>
      <c r="E117" s="21"/>
      <c r="G117" s="74"/>
    </row>
    <row r="118" spans="2:7" ht="15">
      <c r="B118" s="19">
        <v>10</v>
      </c>
      <c r="C118" s="22" t="s">
        <v>83</v>
      </c>
      <c r="E118" s="21"/>
      <c r="G118" s="74"/>
    </row>
    <row r="119" spans="2:7" ht="15">
      <c r="B119" s="19"/>
      <c r="C119" s="23" t="s">
        <v>19</v>
      </c>
      <c r="D119" s="2">
        <v>46025207.95</v>
      </c>
      <c r="E119" s="21" t="s">
        <v>15</v>
      </c>
      <c r="F119" s="11"/>
      <c r="G119" s="74" t="s">
        <v>84</v>
      </c>
    </row>
    <row r="120" spans="2:7" ht="15">
      <c r="B120" s="19"/>
      <c r="C120" s="55"/>
      <c r="D120" s="29">
        <v>18580142.560000002</v>
      </c>
      <c r="E120" s="45" t="s">
        <v>18</v>
      </c>
      <c r="F120" s="1"/>
      <c r="G120" s="74" t="s">
        <v>85</v>
      </c>
    </row>
    <row r="121" spans="2:7" ht="15">
      <c r="B121" s="19"/>
      <c r="C121" s="23"/>
      <c r="E121" s="21"/>
      <c r="F121" s="11" t="s">
        <v>22</v>
      </c>
      <c r="G121" s="74" t="s">
        <v>86</v>
      </c>
    </row>
    <row r="122" spans="2:7" ht="15">
      <c r="B122" s="19"/>
      <c r="C122" s="23"/>
      <c r="E122" s="21"/>
      <c r="F122" s="11"/>
      <c r="G122" s="74" t="s">
        <v>87</v>
      </c>
    </row>
    <row r="123" spans="2:7" ht="15">
      <c r="B123" s="19"/>
      <c r="C123" s="23"/>
      <c r="E123" s="21"/>
      <c r="F123" s="28"/>
      <c r="G123" s="74" t="s">
        <v>88</v>
      </c>
    </row>
    <row r="124" spans="2:7" ht="15">
      <c r="B124" s="19"/>
      <c r="C124" s="20"/>
      <c r="D124" s="27">
        <f>SUM(D119:D122)</f>
        <v>64605350.510000005</v>
      </c>
      <c r="E124" s="21"/>
      <c r="G124" s="74"/>
    </row>
    <row r="125" spans="2:7" ht="9" customHeight="1">
      <c r="B125" s="19"/>
      <c r="C125" s="20"/>
      <c r="E125" s="21"/>
      <c r="G125" s="74"/>
    </row>
    <row r="126" spans="2:7" ht="15">
      <c r="B126" s="30"/>
      <c r="C126" s="31"/>
      <c r="D126" s="32">
        <f>+D124</f>
        <v>64605350.510000005</v>
      </c>
      <c r="E126" s="33"/>
      <c r="F126" s="34"/>
      <c r="G126" s="75"/>
    </row>
    <row r="127" spans="2:9" ht="9" customHeight="1">
      <c r="B127" s="19"/>
      <c r="C127" s="20"/>
      <c r="D127" s="38"/>
      <c r="E127" s="21"/>
      <c r="F127" s="28"/>
      <c r="G127" s="74"/>
      <c r="H127" s="5"/>
      <c r="I127" s="5"/>
    </row>
    <row r="128" spans="2:7" ht="15">
      <c r="B128" s="19">
        <v>11</v>
      </c>
      <c r="C128" s="22" t="s">
        <v>89</v>
      </c>
      <c r="D128" s="38"/>
      <c r="E128" s="21"/>
      <c r="F128" s="28"/>
      <c r="G128" s="74"/>
    </row>
    <row r="129" spans="2:7" ht="15">
      <c r="B129" s="19"/>
      <c r="C129" s="23" t="s">
        <v>19</v>
      </c>
      <c r="D129" s="38">
        <v>46980743.083364725</v>
      </c>
      <c r="E129" s="21" t="s">
        <v>23</v>
      </c>
      <c r="F129" s="4" t="s">
        <v>16</v>
      </c>
      <c r="G129" s="74"/>
    </row>
    <row r="130" spans="2:7" ht="9" customHeight="1">
      <c r="B130" s="19"/>
      <c r="C130" s="20"/>
      <c r="D130" s="38"/>
      <c r="E130" s="21"/>
      <c r="F130" s="28"/>
      <c r="G130" s="74"/>
    </row>
    <row r="131" spans="2:7" ht="15">
      <c r="B131" s="30"/>
      <c r="C131" s="31"/>
      <c r="D131" s="32">
        <f>+D129</f>
        <v>46980743.083364725</v>
      </c>
      <c r="E131" s="33"/>
      <c r="F131" s="34"/>
      <c r="G131" s="75"/>
    </row>
    <row r="132" spans="2:7" ht="9" customHeight="1">
      <c r="B132" s="19"/>
      <c r="C132" s="20"/>
      <c r="E132" s="21"/>
      <c r="G132" s="74"/>
    </row>
    <row r="133" spans="2:7" ht="15">
      <c r="B133" s="19">
        <v>12</v>
      </c>
      <c r="C133" s="22" t="s">
        <v>90</v>
      </c>
      <c r="E133" s="21"/>
      <c r="G133" s="74"/>
    </row>
    <row r="134" spans="2:7" ht="15">
      <c r="B134" s="19"/>
      <c r="C134" s="23" t="s">
        <v>19</v>
      </c>
      <c r="D134" s="2">
        <v>7372049</v>
      </c>
      <c r="E134" s="21" t="s">
        <v>18</v>
      </c>
      <c r="F134" s="4" t="s">
        <v>16</v>
      </c>
      <c r="G134" s="74"/>
    </row>
    <row r="135" spans="2:7" ht="15">
      <c r="B135" s="19"/>
      <c r="C135" s="20"/>
      <c r="D135" s="2">
        <v>13570904.775791023</v>
      </c>
      <c r="E135" s="21" t="s">
        <v>31</v>
      </c>
      <c r="F135" s="4" t="s">
        <v>16</v>
      </c>
      <c r="G135" s="74"/>
    </row>
    <row r="136" spans="2:7" ht="15">
      <c r="B136" s="19"/>
      <c r="C136" s="20"/>
      <c r="D136" s="26">
        <v>93961486.18376294</v>
      </c>
      <c r="E136" s="21" t="s">
        <v>23</v>
      </c>
      <c r="F136" s="4" t="s">
        <v>16</v>
      </c>
      <c r="G136" s="74"/>
    </row>
    <row r="137" spans="2:7" ht="15">
      <c r="B137" s="19"/>
      <c r="C137" s="20"/>
      <c r="D137" s="27">
        <f>SUM(D134:D136)</f>
        <v>114904439.95955396</v>
      </c>
      <c r="E137" s="21"/>
      <c r="G137" s="74"/>
    </row>
    <row r="138" spans="2:7" ht="15">
      <c r="B138" s="19"/>
      <c r="C138" s="23" t="s">
        <v>78</v>
      </c>
      <c r="D138" s="2">
        <v>1338192.56</v>
      </c>
      <c r="E138" s="21" t="s">
        <v>18</v>
      </c>
      <c r="F138" s="11" t="s">
        <v>22</v>
      </c>
      <c r="G138" s="74"/>
    </row>
    <row r="139" spans="2:7" ht="15">
      <c r="B139" s="19"/>
      <c r="C139" s="56"/>
      <c r="D139" s="2">
        <v>32344.94</v>
      </c>
      <c r="E139" s="21" t="s">
        <v>13</v>
      </c>
      <c r="F139" s="11" t="s">
        <v>22</v>
      </c>
      <c r="G139" s="74"/>
    </row>
    <row r="140" spans="2:9" ht="15">
      <c r="B140" s="19"/>
      <c r="C140" s="23"/>
      <c r="D140" s="27">
        <f>SUM(D138:D139)</f>
        <v>1370537.5</v>
      </c>
      <c r="E140" s="21"/>
      <c r="F140" s="11"/>
      <c r="G140" s="74"/>
      <c r="I140" s="37"/>
    </row>
    <row r="141" spans="2:7" ht="15">
      <c r="B141" s="19"/>
      <c r="C141" s="23" t="s">
        <v>91</v>
      </c>
      <c r="D141" s="2">
        <v>3849695.9</v>
      </c>
      <c r="E141" s="21" t="s">
        <v>18</v>
      </c>
      <c r="F141" s="11" t="s">
        <v>22</v>
      </c>
      <c r="G141" s="74"/>
    </row>
    <row r="142" spans="2:7" ht="15">
      <c r="B142" s="19"/>
      <c r="C142" s="23" t="s">
        <v>82</v>
      </c>
      <c r="D142" s="2">
        <v>477169.79</v>
      </c>
      <c r="E142" s="21" t="s">
        <v>18</v>
      </c>
      <c r="F142" s="11" t="s">
        <v>22</v>
      </c>
      <c r="G142" s="74"/>
    </row>
    <row r="143" spans="2:7" ht="15">
      <c r="B143" s="19"/>
      <c r="C143" s="23" t="s">
        <v>92</v>
      </c>
      <c r="D143" s="2">
        <v>2737684.07</v>
      </c>
      <c r="E143" s="21" t="s">
        <v>18</v>
      </c>
      <c r="F143" s="4" t="s">
        <v>16</v>
      </c>
      <c r="G143" s="74"/>
    </row>
    <row r="144" spans="2:7" ht="15">
      <c r="B144" s="19"/>
      <c r="C144" s="20"/>
      <c r="D144" s="2">
        <v>2857827.04</v>
      </c>
      <c r="E144" s="21" t="s">
        <v>18</v>
      </c>
      <c r="F144" s="11" t="s">
        <v>22</v>
      </c>
      <c r="G144" s="74"/>
    </row>
    <row r="145" spans="2:7" ht="15">
      <c r="B145" s="19"/>
      <c r="C145" s="20"/>
      <c r="D145" s="27">
        <f>SUM(D143:D144)</f>
        <v>5595511.109999999</v>
      </c>
      <c r="E145" s="21"/>
      <c r="G145" s="74"/>
    </row>
    <row r="146" spans="2:7" ht="15">
      <c r="B146" s="19"/>
      <c r="C146" s="23" t="s">
        <v>93</v>
      </c>
      <c r="D146" s="2">
        <v>3531325.81</v>
      </c>
      <c r="E146" s="21" t="s">
        <v>18</v>
      </c>
      <c r="F146" s="11" t="s">
        <v>22</v>
      </c>
      <c r="G146" s="74"/>
    </row>
    <row r="147" spans="2:7" ht="15">
      <c r="B147" s="19"/>
      <c r="C147" s="23" t="s">
        <v>24</v>
      </c>
      <c r="D147" s="2">
        <v>3020522.77</v>
      </c>
      <c r="E147" s="21" t="s">
        <v>18</v>
      </c>
      <c r="F147" s="4" t="s">
        <v>16</v>
      </c>
      <c r="G147" s="74"/>
    </row>
    <row r="148" spans="2:7" ht="9" customHeight="1">
      <c r="B148" s="19"/>
      <c r="C148" s="20"/>
      <c r="E148" s="21"/>
      <c r="G148" s="74"/>
    </row>
    <row r="149" spans="2:7" ht="15">
      <c r="B149" s="30"/>
      <c r="C149" s="31"/>
      <c r="D149" s="32">
        <f>+D137+D140+D141+D142+D145+D146+D147</f>
        <v>132749202.83955397</v>
      </c>
      <c r="E149" s="33"/>
      <c r="F149" s="34"/>
      <c r="G149" s="75"/>
    </row>
    <row r="150" spans="2:7" ht="15">
      <c r="B150" s="19"/>
      <c r="C150" s="20"/>
      <c r="E150" s="21"/>
      <c r="G150" s="72"/>
    </row>
    <row r="151" spans="2:7" ht="15">
      <c r="B151" s="19">
        <v>13</v>
      </c>
      <c r="C151" s="22" t="s">
        <v>94</v>
      </c>
      <c r="E151" s="21"/>
      <c r="G151" s="74"/>
    </row>
    <row r="152" spans="2:7" ht="15">
      <c r="B152" s="19"/>
      <c r="C152" s="57" t="s">
        <v>95</v>
      </c>
      <c r="D152" s="2">
        <v>2940362.7016606224</v>
      </c>
      <c r="E152" s="21" t="s">
        <v>31</v>
      </c>
      <c r="G152" s="74" t="s">
        <v>96</v>
      </c>
    </row>
    <row r="153" spans="2:7" ht="15">
      <c r="B153" s="19"/>
      <c r="C153" s="57" t="s">
        <v>97</v>
      </c>
      <c r="D153" s="2">
        <v>2261817.4650241765</v>
      </c>
      <c r="E153" s="21" t="s">
        <v>31</v>
      </c>
      <c r="G153" s="74" t="s">
        <v>98</v>
      </c>
    </row>
    <row r="154" spans="2:7" ht="15">
      <c r="B154" s="19"/>
      <c r="C154" s="57" t="s">
        <v>99</v>
      </c>
      <c r="D154" s="2">
        <v>6785452.395072529</v>
      </c>
      <c r="E154" s="21" t="s">
        <v>31</v>
      </c>
      <c r="F154" s="4" t="s">
        <v>16</v>
      </c>
      <c r="G154" s="74" t="s">
        <v>100</v>
      </c>
    </row>
    <row r="155" spans="2:9" ht="15">
      <c r="B155" s="19"/>
      <c r="C155" s="57" t="s">
        <v>101</v>
      </c>
      <c r="D155" s="2">
        <v>2940362.7016606224</v>
      </c>
      <c r="E155" s="21" t="s">
        <v>31</v>
      </c>
      <c r="G155" s="74"/>
      <c r="H155" s="5"/>
      <c r="I155" s="5"/>
    </row>
    <row r="156" spans="2:9" ht="15">
      <c r="B156" s="19"/>
      <c r="C156" s="57" t="s">
        <v>102</v>
      </c>
      <c r="D156" s="2">
        <v>6785452.395072529</v>
      </c>
      <c r="E156" s="21" t="s">
        <v>31</v>
      </c>
      <c r="G156" s="58"/>
      <c r="H156" s="5"/>
      <c r="I156" s="5"/>
    </row>
    <row r="157" spans="2:7" ht="9" customHeight="1">
      <c r="B157" s="19"/>
      <c r="C157" s="57"/>
      <c r="E157" s="21"/>
      <c r="G157" s="73"/>
    </row>
    <row r="158" spans="2:9" ht="15">
      <c r="B158" s="30"/>
      <c r="C158" s="30"/>
      <c r="D158" s="32">
        <f>SUM(D152:D157)</f>
        <v>21713447.65849048</v>
      </c>
      <c r="E158" s="33"/>
      <c r="F158" s="34"/>
      <c r="G158" s="75"/>
      <c r="H158" s="5"/>
      <c r="I158" s="5"/>
    </row>
    <row r="159" spans="2:9" ht="15">
      <c r="B159" s="19"/>
      <c r="C159" s="19"/>
      <c r="D159" s="38"/>
      <c r="E159" s="21"/>
      <c r="F159" s="28"/>
      <c r="G159" s="74"/>
      <c r="H159" s="5"/>
      <c r="I159" s="5"/>
    </row>
    <row r="160" spans="2:7" ht="15">
      <c r="B160" s="19">
        <v>14</v>
      </c>
      <c r="C160" s="59" t="s">
        <v>103</v>
      </c>
      <c r="D160" s="38"/>
      <c r="E160" s="21"/>
      <c r="F160" s="28"/>
      <c r="G160" s="74"/>
    </row>
    <row r="161" spans="2:7" ht="15">
      <c r="B161" s="11" t="s">
        <v>104</v>
      </c>
      <c r="C161" s="19" t="s">
        <v>105</v>
      </c>
      <c r="D161" s="38">
        <v>89266632</v>
      </c>
      <c r="E161" s="21" t="s">
        <v>13</v>
      </c>
      <c r="F161" s="28"/>
      <c r="G161" s="74" t="s">
        <v>131</v>
      </c>
    </row>
    <row r="162" spans="2:7" ht="15">
      <c r="B162" s="11"/>
      <c r="C162" s="19"/>
      <c r="D162" s="38"/>
      <c r="E162" s="21"/>
      <c r="F162" s="28"/>
      <c r="G162" s="74" t="s">
        <v>129</v>
      </c>
    </row>
    <row r="163" spans="2:7" ht="15">
      <c r="B163" s="11"/>
      <c r="C163" s="19"/>
      <c r="D163" s="38"/>
      <c r="E163" s="21"/>
      <c r="F163" s="28"/>
      <c r="G163" s="74" t="s">
        <v>130</v>
      </c>
    </row>
    <row r="164" spans="2:7" ht="15">
      <c r="B164" s="11"/>
      <c r="C164" s="19"/>
      <c r="D164" s="38"/>
      <c r="E164" s="21"/>
      <c r="F164" s="28"/>
      <c r="G164" s="74" t="s">
        <v>134</v>
      </c>
    </row>
    <row r="165" spans="2:7" ht="15">
      <c r="B165" s="11"/>
      <c r="C165" s="19"/>
      <c r="D165" s="38"/>
      <c r="E165" s="21"/>
      <c r="F165" s="28"/>
      <c r="G165" s="74" t="s">
        <v>133</v>
      </c>
    </row>
    <row r="166" spans="2:7" ht="15">
      <c r="B166" s="11"/>
      <c r="C166" s="19"/>
      <c r="D166" s="38"/>
      <c r="E166" s="21"/>
      <c r="F166" s="28"/>
      <c r="G166" s="74" t="s">
        <v>132</v>
      </c>
    </row>
    <row r="167" spans="2:7" ht="15">
      <c r="B167" s="11"/>
      <c r="C167" s="19"/>
      <c r="D167" s="38"/>
      <c r="E167" s="21"/>
      <c r="F167" s="28"/>
      <c r="G167" s="74" t="s">
        <v>135</v>
      </c>
    </row>
    <row r="168" spans="2:7" ht="15">
      <c r="B168" s="11"/>
      <c r="C168" s="19"/>
      <c r="D168" s="38"/>
      <c r="E168" s="21"/>
      <c r="F168" s="28"/>
      <c r="G168" s="74" t="s">
        <v>136</v>
      </c>
    </row>
    <row r="169" spans="2:7" ht="15">
      <c r="B169" s="11"/>
      <c r="C169" s="19"/>
      <c r="D169" s="38"/>
      <c r="E169" s="21"/>
      <c r="F169" s="28"/>
      <c r="G169" s="74" t="s">
        <v>137</v>
      </c>
    </row>
    <row r="170" spans="2:7" ht="15">
      <c r="B170" s="11"/>
      <c r="C170" s="19"/>
      <c r="D170" s="38"/>
      <c r="E170" s="21"/>
      <c r="F170" s="1"/>
      <c r="G170" s="74" t="s">
        <v>138</v>
      </c>
    </row>
    <row r="171" spans="2:7" ht="15">
      <c r="B171" s="11"/>
      <c r="C171" s="19"/>
      <c r="D171" s="38"/>
      <c r="E171" s="21"/>
      <c r="F171" s="1"/>
      <c r="G171" s="74"/>
    </row>
    <row r="172" spans="2:7" ht="15">
      <c r="B172" s="11" t="s">
        <v>104</v>
      </c>
      <c r="C172" s="19" t="s">
        <v>106</v>
      </c>
      <c r="D172" s="38">
        <v>138509742</v>
      </c>
      <c r="E172" s="21" t="s">
        <v>13</v>
      </c>
      <c r="F172" s="28"/>
      <c r="G172" s="74"/>
    </row>
    <row r="173" spans="2:7" ht="15">
      <c r="B173" s="11" t="s">
        <v>104</v>
      </c>
      <c r="C173" s="19" t="s">
        <v>107</v>
      </c>
      <c r="D173" s="38">
        <v>31478826</v>
      </c>
      <c r="E173" s="21" t="s">
        <v>13</v>
      </c>
      <c r="F173" s="1"/>
      <c r="G173" s="74" t="s">
        <v>108</v>
      </c>
    </row>
    <row r="174" spans="2:7" ht="15">
      <c r="B174" s="11"/>
      <c r="C174" s="19"/>
      <c r="D174" s="38"/>
      <c r="E174" s="21"/>
      <c r="F174" s="28" t="s">
        <v>109</v>
      </c>
      <c r="G174" s="74" t="s">
        <v>110</v>
      </c>
    </row>
    <row r="175" spans="2:7" ht="15">
      <c r="B175" s="11"/>
      <c r="C175" s="19"/>
      <c r="D175" s="38"/>
      <c r="E175" s="21"/>
      <c r="G175" s="74" t="s">
        <v>111</v>
      </c>
    </row>
    <row r="176" spans="2:7" ht="15">
      <c r="B176" s="11"/>
      <c r="C176" s="19"/>
      <c r="D176" s="38"/>
      <c r="E176" s="21"/>
      <c r="F176" s="1"/>
      <c r="G176" s="74" t="s">
        <v>139</v>
      </c>
    </row>
    <row r="177" spans="2:7" ht="15">
      <c r="B177" s="11"/>
      <c r="C177" s="19"/>
      <c r="D177" s="38"/>
      <c r="E177" s="21"/>
      <c r="F177" s="1"/>
      <c r="G177" s="74"/>
    </row>
    <row r="178" spans="2:7" ht="15">
      <c r="B178" s="11" t="s">
        <v>112</v>
      </c>
      <c r="C178" s="19" t="s">
        <v>113</v>
      </c>
      <c r="D178" s="38">
        <v>185862234</v>
      </c>
      <c r="E178" s="21" t="s">
        <v>13</v>
      </c>
      <c r="F178" s="1"/>
      <c r="G178" s="74"/>
    </row>
    <row r="179" spans="2:7" ht="15">
      <c r="B179" s="11" t="s">
        <v>112</v>
      </c>
      <c r="C179" s="19" t="s">
        <v>114</v>
      </c>
      <c r="D179" s="38">
        <v>41449952</v>
      </c>
      <c r="E179" s="21" t="s">
        <v>13</v>
      </c>
      <c r="F179" s="28"/>
      <c r="G179" s="74"/>
    </row>
    <row r="180" spans="2:7" ht="15">
      <c r="B180" s="11"/>
      <c r="C180" s="19" t="s">
        <v>115</v>
      </c>
      <c r="D180" s="38">
        <v>12667679</v>
      </c>
      <c r="E180" s="21" t="s">
        <v>13</v>
      </c>
      <c r="F180" s="28"/>
      <c r="G180" s="77"/>
    </row>
    <row r="181" spans="2:7" ht="15">
      <c r="B181" s="11" t="s">
        <v>112</v>
      </c>
      <c r="C181" s="19" t="s">
        <v>116</v>
      </c>
      <c r="D181" s="38">
        <v>67432836</v>
      </c>
      <c r="E181" s="21" t="s">
        <v>13</v>
      </c>
      <c r="F181" s="28"/>
      <c r="G181" s="74"/>
    </row>
    <row r="182" spans="2:7" ht="9" customHeight="1">
      <c r="B182" s="11"/>
      <c r="C182" s="19"/>
      <c r="D182" s="38"/>
      <c r="E182" s="21"/>
      <c r="F182" s="28"/>
      <c r="G182" s="74"/>
    </row>
    <row r="183" spans="2:7" ht="15">
      <c r="B183" s="30"/>
      <c r="C183" s="30"/>
      <c r="D183" s="32">
        <f>SUM(D161:D182)</f>
        <v>566667901</v>
      </c>
      <c r="E183" s="33"/>
      <c r="F183" s="34"/>
      <c r="G183" s="75"/>
    </row>
    <row r="184" spans="2:7" ht="15">
      <c r="B184" s="19"/>
      <c r="C184" s="57"/>
      <c r="E184" s="21"/>
      <c r="G184" s="74"/>
    </row>
    <row r="185" spans="2:11" s="35" customFormat="1" ht="15">
      <c r="B185" s="60"/>
      <c r="C185" s="61" t="s">
        <v>117</v>
      </c>
      <c r="D185" s="62">
        <f>+D158+D149+D126+D116+D98+D87+D72+D67+D59+D49+D35+D20+D131+D183</f>
        <v>1751755818.1621027</v>
      </c>
      <c r="E185" s="63"/>
      <c r="F185" s="64"/>
      <c r="G185" s="75"/>
      <c r="J185" s="65"/>
      <c r="K185" s="65"/>
    </row>
    <row r="189" ht="15">
      <c r="B189" s="44" t="s">
        <v>118</v>
      </c>
    </row>
    <row r="191" ht="15">
      <c r="B191" s="1" t="s">
        <v>119</v>
      </c>
    </row>
    <row r="192" ht="15">
      <c r="B192" s="1" t="s">
        <v>120</v>
      </c>
    </row>
    <row r="193" ht="15">
      <c r="B193" s="1" t="s">
        <v>121</v>
      </c>
    </row>
    <row r="194" ht="15">
      <c r="B194" s="1" t="s">
        <v>122</v>
      </c>
    </row>
    <row r="195" ht="15">
      <c r="B195" s="1" t="s">
        <v>123</v>
      </c>
    </row>
    <row r="196" ht="15">
      <c r="B196" s="1" t="s">
        <v>124</v>
      </c>
    </row>
    <row r="197" ht="15">
      <c r="B197" s="1" t="s">
        <v>125</v>
      </c>
    </row>
    <row r="198" ht="15">
      <c r="B198" s="1" t="s">
        <v>126</v>
      </c>
    </row>
    <row r="200" spans="2:3" ht="15">
      <c r="B200" s="4" t="s">
        <v>104</v>
      </c>
      <c r="C200" s="1" t="s">
        <v>127</v>
      </c>
    </row>
    <row r="201" spans="2:3" ht="15">
      <c r="B201" s="4" t="s">
        <v>112</v>
      </c>
      <c r="C201" s="1" t="s">
        <v>128</v>
      </c>
    </row>
    <row r="207" ht="15">
      <c r="D207" s="2">
        <v>0</v>
      </c>
    </row>
    <row r="209" ht="15">
      <c r="D209" s="38"/>
    </row>
    <row r="212" spans="2:5" ht="15">
      <c r="B212" s="66"/>
      <c r="C212" s="67"/>
      <c r="D212" s="68"/>
      <c r="E212" s="69"/>
    </row>
  </sheetData>
  <printOptions/>
  <pageMargins left="0.3" right="0.27" top="0.1" bottom="0.25" header="0" footer="0"/>
  <pageSetup horizontalDpi="360" verticalDpi="360" orientation="portrait" scale="75" r:id="rId2"/>
  <rowBreaks count="2" manualBreakCount="2">
    <brk id="72" max="255" man="1"/>
    <brk id="1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METROPLEX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Reiza</cp:lastModifiedBy>
  <cp:lastPrinted>2006-04-06T08:35:32Z</cp:lastPrinted>
  <dcterms:created xsi:type="dcterms:W3CDTF">2006-04-06T02:37:47Z</dcterms:created>
  <dcterms:modified xsi:type="dcterms:W3CDTF">2006-04-12T02:13:03Z</dcterms:modified>
  <cp:category/>
  <cp:version/>
  <cp:contentType/>
  <cp:contentStatus/>
</cp:coreProperties>
</file>