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BS" sheetId="1" r:id="rId1"/>
    <sheet name="PL" sheetId="2" r:id="rId2"/>
    <sheet name="Equity" sheetId="3" r:id="rId3"/>
    <sheet name="CF" sheetId="4" r:id="rId4"/>
  </sheets>
  <definedNames>
    <definedName name="_xlnm.Print_Area" localSheetId="3">'CF'!$A$1:$D$66</definedName>
  </definedNames>
  <calcPr fullCalcOnLoad="1"/>
</workbook>
</file>

<file path=xl/sharedStrings.xml><?xml version="1.0" encoding="utf-8"?>
<sst xmlns="http://schemas.openxmlformats.org/spreadsheetml/2006/main" count="156" uniqueCount="129">
  <si>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</si>
  <si>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</si>
  <si>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</si>
  <si>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</si>
  <si>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</si>
  <si>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</si>
  <si>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</si>
  <si>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</si>
  <si>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</si>
  <si>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</si>
  <si>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</si>
  <si>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</si>
  <si>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</si>
  <si>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</si>
  <si>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</si>
  <si>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</si>
  <si>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</si>
  <si>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</si>
  <si>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</si>
  <si>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</si>
  <si>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</si>
  <si>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</si>
  <si>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</si>
  <si>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</si>
  <si>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</si>
  <si>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</si>
  <si>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</si>
  <si>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Net tangible assets per share (RM)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</si>
  <si>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</si>
  <si>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</si>
  <si>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</si>
  <si>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</si>
  <si>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</si>
  <si>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</si>
  <si>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</si>
  <si>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</si>
  <si>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</si>
  <si>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</si>
  <si>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</si>
  <si>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</si>
  <si>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</si>
  <si>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</si>
  <si>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</si>
  <si>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</si>
  <si>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</si>
  <si>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</si>
  <si>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</si>
  <si>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</si>
  <si>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</si>
  <si>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</si>
  <si>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</si>
  <si>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</si>
  <si>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</si>
  <si>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</si>
  <si>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Tax paid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</si>
  <si>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</si>
  <si>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</si>
  <si>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</si>
  <si>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</si>
  <si>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</si>
  <si>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Reserve on</t>
  </si>
  <si>
    <t>Capital</t>
  </si>
  <si>
    <t>Account</t>
  </si>
  <si>
    <t>Consolidation</t>
  </si>
  <si>
    <t>Total</t>
  </si>
  <si>
    <t>RM</t>
  </si>
  <si>
    <t>Currency Translation differences</t>
  </si>
  <si>
    <t>3 months '03</t>
  </si>
  <si>
    <t>3 months '04</t>
  </si>
  <si>
    <t>YTD '04</t>
  </si>
  <si>
    <t>YTD '03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</si>
  <si>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</si>
  <si>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</si>
  <si>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Report financial year ended 31 March 2004)</t>
  </si>
  <si>
    <t>with the Annual Financial Report financial year ended 31 March 2004)</t>
  </si>
  <si>
    <t>Financial Report for the year ended 31 March 2004)</t>
  </si>
  <si>
    <t>(The Condensed Consolidated Income Statement should be read in conjunction with the Annual Financial</t>
  </si>
  <si>
    <t>Gross Interest Income</t>
  </si>
  <si>
    <t>Gross Interest Expenses</t>
  </si>
  <si>
    <t>Bank Overdraft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</si>
  <si>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</si>
  <si>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</si>
  <si>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</si>
  <si>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</si>
  <si>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Loss on foreign exchange</t>
  </si>
  <si>
    <t>General provision for doubtful debts</t>
  </si>
  <si>
    <t>Repayment of hire purchase payables</t>
  </si>
  <si>
    <t>Reserve on Consolidation</t>
  </si>
  <si>
    <t>Accumulated Losses</t>
  </si>
  <si>
    <t>31 Mar 2004</t>
  </si>
  <si>
    <t>Net loss for the quarter</t>
  </si>
  <si>
    <t>Current</t>
  </si>
  <si>
    <t>quarter ended</t>
  </si>
  <si>
    <t xml:space="preserve">quarter ended </t>
  </si>
  <si>
    <t>Balance as at 30 June 2004</t>
  </si>
  <si>
    <t>Balance as at 30 September 2004</t>
  </si>
  <si>
    <t>Accumulated</t>
  </si>
  <si>
    <t>Share</t>
  </si>
  <si>
    <t>Loss before taxation</t>
  </si>
  <si>
    <t>Loss after taxation</t>
  </si>
  <si>
    <t>Net loss for the period</t>
  </si>
  <si>
    <t>LPS</t>
  </si>
  <si>
    <t>Decrease in receivables</t>
  </si>
  <si>
    <t>Placement of fixed deposits</t>
  </si>
  <si>
    <t>Net cash used in investing activities</t>
  </si>
  <si>
    <t>As At 31 December 2004</t>
  </si>
  <si>
    <t>For The Quarter Ended 31 December 2004</t>
  </si>
  <si>
    <t>31 December</t>
  </si>
  <si>
    <t>9 months</t>
  </si>
  <si>
    <t>Loss from Operation</t>
  </si>
  <si>
    <t>Balance as at 31 December 2004</t>
  </si>
  <si>
    <t>For the Quarter Ended 31 December 2004</t>
  </si>
  <si>
    <t>31 Dec 04</t>
  </si>
  <si>
    <t>31 Dec 03</t>
  </si>
  <si>
    <t>Withdrawal of trade facilities</t>
  </si>
  <si>
    <t>CASH AND CASH EQUIVALENTS CARRIED FORWARD (NOTE)</t>
  </si>
  <si>
    <t>NOTE - CASH AND CASH EQUIVALENTS</t>
  </si>
  <si>
    <t>Cash and bank balances</t>
  </si>
  <si>
    <t>Bank overdraft</t>
  </si>
  <si>
    <t>Gain on disposal of property, plant and equipment</t>
  </si>
  <si>
    <t>Operating (loss)/profit before working capital changes</t>
  </si>
  <si>
    <t>Cash (used in)/generated from operations</t>
  </si>
  <si>
    <t>Net cash (used in)/generated from operating activities</t>
  </si>
  <si>
    <t>Net cash (used in)/generated from financing activities</t>
  </si>
  <si>
    <t>NET (DECREASE)/INCREASE IN CASH AND CASH EQUIVALENTS</t>
  </si>
  <si>
    <t>31 Dec 2004</t>
  </si>
  <si>
    <t>Reversal of general provision for doubtful debts</t>
  </si>
  <si>
    <t>(Increase)/Decrease in inventories</t>
  </si>
  <si>
    <t>Increase/(Decrease) in payables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</si>
</sst>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7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7" xfId="0" applyNumberFormat="1" applyFont="1" applyBorder="1" applyAlignment="1">
      <alignment/>
    </xf>
    <xf numFmtId="43" fontId="8" fillId="0" borderId="0" xfId="15" applyFont="1" applyFill="1" applyBorder="1" applyAlignment="1">
      <alignment/>
    </xf>
    <xf numFmtId="43" fontId="7" fillId="0" borderId="0" xfId="15" applyFont="1" applyFill="1" applyBorder="1" applyAlignment="1">
      <alignment horizontal="center"/>
    </xf>
    <xf numFmtId="43" fontId="7" fillId="0" borderId="0" xfId="15" applyFont="1" applyFill="1" applyAlignment="1">
      <alignment horizontal="center"/>
    </xf>
    <xf numFmtId="43" fontId="8" fillId="0" borderId="0" xfId="15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9" fontId="8" fillId="0" borderId="5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9" fontId="7" fillId="0" borderId="0" xfId="25" applyFont="1" applyFill="1" applyBorder="1" applyAlignment="1">
      <alignment/>
    </xf>
    <xf numFmtId="0" fontId="11" fillId="0" borderId="0" xfId="0" applyFont="1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33">
      <selection activeCell="C47" sqref="C47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4.281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80</v>
      </c>
      <c r="C2" s="1"/>
      <c r="D2" s="1"/>
      <c r="E2" s="1"/>
      <c r="F2" s="3"/>
    </row>
    <row r="3" spans="1:6" ht="12.75">
      <c r="A3" s="1" t="s">
        <v>105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125</v>
      </c>
      <c r="E6" s="3"/>
      <c r="F6" s="6" t="s">
        <v>89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9780</v>
      </c>
      <c r="E10" s="3"/>
      <c r="F10" s="7">
        <v>10498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2915</v>
      </c>
      <c r="E12" s="3"/>
      <c r="F12" s="7">
        <v>3428</v>
      </c>
    </row>
    <row r="13" spans="1:6" ht="12.75">
      <c r="A13" s="3"/>
      <c r="B13" s="3"/>
      <c r="C13" s="3"/>
      <c r="D13" s="9"/>
      <c r="E13" s="3"/>
      <c r="F13" s="7"/>
    </row>
    <row r="14" spans="1:6" ht="12.75">
      <c r="A14" s="1" t="s">
        <v>6</v>
      </c>
      <c r="B14" s="3"/>
      <c r="C14" s="3"/>
      <c r="D14" s="9"/>
      <c r="E14" s="3"/>
      <c r="F14" s="11"/>
    </row>
    <row r="15" spans="1:8" ht="12.75">
      <c r="A15" s="3"/>
      <c r="B15" s="3" t="s">
        <v>7</v>
      </c>
      <c r="C15" s="3"/>
      <c r="D15" s="12">
        <v>12215</v>
      </c>
      <c r="E15" s="3"/>
      <c r="F15" s="12">
        <v>8802</v>
      </c>
      <c r="H15" s="8"/>
    </row>
    <row r="16" spans="1:8" ht="12.75">
      <c r="A16" s="3"/>
      <c r="B16" s="3" t="s">
        <v>8</v>
      </c>
      <c r="C16" s="3"/>
      <c r="D16" s="13">
        <v>14402</v>
      </c>
      <c r="E16" s="3"/>
      <c r="F16" s="13">
        <v>15701</v>
      </c>
      <c r="H16" s="8"/>
    </row>
    <row r="17" spans="1:10" ht="12.75">
      <c r="A17" s="3"/>
      <c r="B17" s="3" t="s">
        <v>9</v>
      </c>
      <c r="C17" s="3"/>
      <c r="D17" s="13">
        <v>1270</v>
      </c>
      <c r="E17" s="14"/>
      <c r="F17" s="13">
        <v>1345</v>
      </c>
      <c r="H17" s="15"/>
      <c r="J17" s="8"/>
    </row>
    <row r="18" spans="1:8" ht="12.75">
      <c r="A18" s="3"/>
      <c r="B18" s="3" t="s">
        <v>10</v>
      </c>
      <c r="C18" s="3"/>
      <c r="D18" s="13">
        <v>2371</v>
      </c>
      <c r="E18" s="3"/>
      <c r="F18" s="13">
        <v>3495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4273</v>
      </c>
      <c r="E20" s="3"/>
      <c r="F20" s="13">
        <v>4408</v>
      </c>
      <c r="I20" s="18"/>
      <c r="K20" s="8"/>
    </row>
    <row r="21" spans="1:9" ht="12.75">
      <c r="A21" s="3"/>
      <c r="C21" s="17" t="s">
        <v>14</v>
      </c>
      <c r="D21" s="19">
        <v>519</v>
      </c>
      <c r="E21" s="3"/>
      <c r="F21" s="13">
        <v>496</v>
      </c>
      <c r="I21" s="15"/>
    </row>
    <row r="22" spans="1:6" ht="12.75">
      <c r="A22" s="3"/>
      <c r="B22" s="3"/>
      <c r="C22" s="3"/>
      <c r="D22" s="20">
        <f>SUM(D15:D21)</f>
        <v>35050</v>
      </c>
      <c r="E22" s="3"/>
      <c r="F22" s="20">
        <f>SUM(F15:F21)</f>
        <v>34247</v>
      </c>
    </row>
    <row r="23" spans="1:6" ht="12.75">
      <c r="A23" s="1" t="s">
        <v>15</v>
      </c>
      <c r="B23" s="3"/>
      <c r="C23" s="3"/>
      <c r="D23" s="68"/>
      <c r="E23" s="3"/>
      <c r="F23" s="13"/>
    </row>
    <row r="24" spans="1:8" ht="12.75">
      <c r="A24" s="1"/>
      <c r="B24" s="3" t="s">
        <v>16</v>
      </c>
      <c r="C24" s="3"/>
      <c r="D24" s="13">
        <v>6854</v>
      </c>
      <c r="E24" s="3"/>
      <c r="F24" s="13">
        <v>5520</v>
      </c>
      <c r="H24" s="8"/>
    </row>
    <row r="25" spans="1:10" ht="12.75">
      <c r="A25" s="1"/>
      <c r="B25" s="3" t="s">
        <v>17</v>
      </c>
      <c r="C25" s="3"/>
      <c r="D25" s="13">
        <v>11596</v>
      </c>
      <c r="E25" s="14"/>
      <c r="F25" s="13">
        <v>11245</v>
      </c>
      <c r="H25" s="16"/>
      <c r="I25" s="8"/>
      <c r="J25" s="8"/>
    </row>
    <row r="26" spans="1:10" ht="12.75">
      <c r="A26" s="1"/>
      <c r="B26" s="3" t="s">
        <v>79</v>
      </c>
      <c r="C26" s="3"/>
      <c r="D26" s="13">
        <v>476</v>
      </c>
      <c r="E26" s="14"/>
      <c r="F26" s="13">
        <v>17</v>
      </c>
      <c r="H26" s="16"/>
      <c r="I26" s="8"/>
      <c r="J26" s="8"/>
    </row>
    <row r="27" spans="1:9" ht="12.75">
      <c r="A27" s="3"/>
      <c r="B27" s="3" t="s">
        <v>18</v>
      </c>
      <c r="C27" s="3"/>
      <c r="D27" s="13">
        <v>26144</v>
      </c>
      <c r="E27" s="3"/>
      <c r="F27" s="13">
        <f>2295+49+24460+7</f>
        <v>26811</v>
      </c>
      <c r="H27" s="16"/>
      <c r="I27" s="8"/>
    </row>
    <row r="28" spans="1:12" ht="12.75">
      <c r="A28" s="3"/>
      <c r="B28" s="3" t="s">
        <v>19</v>
      </c>
      <c r="C28" s="3"/>
      <c r="D28" s="13">
        <v>90</v>
      </c>
      <c r="E28" s="3"/>
      <c r="F28" s="13">
        <v>224</v>
      </c>
      <c r="I28" s="8"/>
      <c r="K28" s="8"/>
      <c r="L28" s="8"/>
    </row>
    <row r="29" spans="1:6" ht="12.75">
      <c r="A29" s="3"/>
      <c r="B29" s="3"/>
      <c r="C29" s="3"/>
      <c r="D29" s="20">
        <f>SUM(D23:D28)</f>
        <v>45160</v>
      </c>
      <c r="E29" s="3"/>
      <c r="F29" s="20">
        <f>SUM(F24:F28)</f>
        <v>43817</v>
      </c>
    </row>
    <row r="30" spans="1:6" ht="12.75">
      <c r="A30" s="3"/>
      <c r="B30" s="3"/>
      <c r="C30" s="3"/>
      <c r="D30" s="21"/>
      <c r="E30" s="3"/>
      <c r="F30" s="21"/>
    </row>
    <row r="31" spans="1:6" ht="12.75">
      <c r="A31" s="1" t="s">
        <v>20</v>
      </c>
      <c r="B31" s="3"/>
      <c r="C31" s="3"/>
      <c r="D31" s="7">
        <f>+D22-D29</f>
        <v>-10110</v>
      </c>
      <c r="E31" s="3"/>
      <c r="F31" s="7">
        <f>+F22-F29</f>
        <v>-9570</v>
      </c>
    </row>
    <row r="32" spans="1:6" ht="12.75">
      <c r="A32" s="3"/>
      <c r="B32" s="3"/>
      <c r="C32" s="3"/>
      <c r="D32" s="69"/>
      <c r="E32" s="3"/>
      <c r="F32" s="9"/>
    </row>
    <row r="33" spans="4:6" ht="13.5" thickBot="1">
      <c r="D33" s="61">
        <f>SUM(D10:D12)+D31</f>
        <v>3166</v>
      </c>
      <c r="E33" s="3"/>
      <c r="F33" s="61">
        <f>SUM(F10:F12)+F31</f>
        <v>4937</v>
      </c>
    </row>
    <row r="34" spans="1:6" ht="12.75">
      <c r="A34" s="3"/>
      <c r="B34" s="3"/>
      <c r="C34" s="3"/>
      <c r="D34" s="69"/>
      <c r="E34" s="3"/>
      <c r="F34" s="11"/>
    </row>
    <row r="35" spans="1:6" ht="12.75">
      <c r="A35" s="1" t="s">
        <v>21</v>
      </c>
      <c r="B35" s="3"/>
      <c r="C35" s="3"/>
      <c r="D35" s="69"/>
      <c r="E35" s="3"/>
      <c r="F35" s="9"/>
    </row>
    <row r="36" spans="1:6" ht="12.75">
      <c r="A36" s="1" t="s">
        <v>22</v>
      </c>
      <c r="B36" s="3"/>
      <c r="C36" s="3"/>
      <c r="D36" s="22">
        <v>52200</v>
      </c>
      <c r="E36" s="3"/>
      <c r="F36" s="22">
        <v>52200</v>
      </c>
    </row>
    <row r="37" spans="1:6" ht="12.75">
      <c r="A37" s="1" t="s">
        <v>23</v>
      </c>
      <c r="B37" s="3"/>
      <c r="C37" s="3"/>
      <c r="D37" s="13"/>
      <c r="E37" s="3"/>
      <c r="F37" s="13"/>
    </row>
    <row r="38" spans="1:6" ht="12.75">
      <c r="A38" s="3"/>
      <c r="B38" s="3" t="s">
        <v>87</v>
      </c>
      <c r="C38" s="3"/>
      <c r="D38" s="13">
        <v>522</v>
      </c>
      <c r="E38" s="3"/>
      <c r="F38" s="13">
        <v>522</v>
      </c>
    </row>
    <row r="39" spans="1:6" ht="12.75">
      <c r="A39" s="3"/>
      <c r="B39" s="3" t="s">
        <v>88</v>
      </c>
      <c r="C39" s="3"/>
      <c r="D39" s="13">
        <v>-49454</v>
      </c>
      <c r="E39" s="3"/>
      <c r="F39" s="13">
        <v>-47939</v>
      </c>
    </row>
    <row r="40" spans="1:9" ht="12.75">
      <c r="A40" s="3"/>
      <c r="B40" s="3" t="s">
        <v>24</v>
      </c>
      <c r="C40" s="3"/>
      <c r="D40" s="13">
        <v>-300</v>
      </c>
      <c r="E40" s="3"/>
      <c r="F40" s="13">
        <v>-44</v>
      </c>
      <c r="I40" s="8"/>
    </row>
    <row r="41" spans="1:9" ht="12.75">
      <c r="A41" s="3"/>
      <c r="B41" s="3"/>
      <c r="C41" s="3"/>
      <c r="D41" s="13"/>
      <c r="E41" s="3"/>
      <c r="F41" s="13"/>
      <c r="I41" s="8"/>
    </row>
    <row r="42" spans="1:9" ht="12.75">
      <c r="A42" s="1" t="s">
        <v>25</v>
      </c>
      <c r="B42" s="3"/>
      <c r="C42" s="3"/>
      <c r="D42" s="13"/>
      <c r="E42" s="3"/>
      <c r="F42" s="13"/>
      <c r="I42" s="8"/>
    </row>
    <row r="43" spans="2:6" ht="12.75">
      <c r="B43" s="3" t="s">
        <v>26</v>
      </c>
      <c r="C43" s="3"/>
      <c r="D43" s="19">
        <v>198</v>
      </c>
      <c r="E43" s="3"/>
      <c r="F43" s="19">
        <v>198</v>
      </c>
    </row>
    <row r="44" spans="1:6" ht="12.75">
      <c r="A44" s="3"/>
      <c r="B44" s="3"/>
      <c r="C44" s="3"/>
      <c r="D44" s="69"/>
      <c r="E44" s="3"/>
      <c r="F44" s="11"/>
    </row>
    <row r="45" spans="1:6" ht="13.5" thickBot="1">
      <c r="A45" s="3"/>
      <c r="B45" s="3"/>
      <c r="C45" s="3"/>
      <c r="D45" s="61">
        <f>SUM(D36:D43)</f>
        <v>3166</v>
      </c>
      <c r="E45" s="3"/>
      <c r="F45" s="61">
        <f>SUM(F36:F43)</f>
        <v>4937</v>
      </c>
    </row>
    <row r="46" spans="1:6" ht="12.75">
      <c r="A46" s="3"/>
      <c r="B46" s="3"/>
      <c r="C46" s="3"/>
      <c r="D46" s="11"/>
      <c r="E46" s="3"/>
      <c r="F46" s="11"/>
    </row>
    <row r="47" spans="1:6" ht="12.75">
      <c r="A47" s="3"/>
      <c r="B47" s="3"/>
      <c r="C47" s="3"/>
      <c r="D47" s="11"/>
      <c r="E47" s="3"/>
      <c r="F47" s="11"/>
    </row>
    <row r="48" spans="1:6" ht="12.75">
      <c r="A48" s="1" t="s">
        <v>27</v>
      </c>
      <c r="B48" s="3"/>
      <c r="C48" s="3"/>
      <c r="D48" s="23">
        <f>(SUM(D36:D41)-D12)/(D36/1)</f>
        <v>0.0010153256704980842</v>
      </c>
      <c r="E48" s="3"/>
      <c r="F48" s="23">
        <f>(SUM(F36:F41)-F12)/(F36/1)</f>
        <v>0.025114942528735633</v>
      </c>
    </row>
    <row r="49" spans="1:6" ht="12.75">
      <c r="A49" s="3"/>
      <c r="B49" s="3"/>
      <c r="C49" s="3"/>
      <c r="D49" s="3"/>
      <c r="E49" s="3"/>
      <c r="F49" s="9"/>
    </row>
    <row r="50" spans="1:6" ht="12.75">
      <c r="A50" s="3"/>
      <c r="B50" s="3"/>
      <c r="C50" s="3"/>
      <c r="D50" s="3"/>
      <c r="E50" s="3"/>
      <c r="F50" s="9"/>
    </row>
    <row r="51" spans="1:6" ht="12.75">
      <c r="A51" s="3" t="s">
        <v>72</v>
      </c>
      <c r="B51" s="3"/>
      <c r="C51" s="3"/>
      <c r="D51" s="3"/>
      <c r="E51" s="3"/>
      <c r="F51" s="9"/>
    </row>
    <row r="52" spans="1:6" ht="12.75">
      <c r="A52" s="3" t="s">
        <v>73</v>
      </c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9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33">
      <selection activeCell="B43" sqref="B43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8"/>
    </row>
    <row r="2" spans="1:9" ht="12.75">
      <c r="A2" s="1" t="s">
        <v>81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106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68</v>
      </c>
      <c r="D5" s="28"/>
      <c r="E5" s="28" t="s">
        <v>67</v>
      </c>
      <c r="F5" s="26"/>
      <c r="G5" s="28" t="s">
        <v>69</v>
      </c>
      <c r="H5" s="28"/>
      <c r="I5" s="28" t="s">
        <v>70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2004</v>
      </c>
      <c r="D7" s="28"/>
      <c r="E7" s="28">
        <v>2003</v>
      </c>
      <c r="F7" s="28"/>
      <c r="G7" s="28">
        <v>2004</v>
      </c>
      <c r="H7" s="28"/>
      <c r="I7" s="28">
        <v>2003</v>
      </c>
    </row>
    <row r="8" spans="2:9" ht="12.75">
      <c r="B8" s="3"/>
      <c r="C8" s="28" t="s">
        <v>91</v>
      </c>
      <c r="D8" s="28"/>
      <c r="E8" s="28" t="s">
        <v>28</v>
      </c>
      <c r="F8" s="28"/>
      <c r="G8" s="28" t="s">
        <v>108</v>
      </c>
      <c r="H8" s="28"/>
      <c r="I8" s="28" t="s">
        <v>108</v>
      </c>
    </row>
    <row r="9" spans="2:9" ht="12.75">
      <c r="B9" s="3"/>
      <c r="C9" s="28" t="s">
        <v>93</v>
      </c>
      <c r="D9" s="28"/>
      <c r="E9" s="28" t="s">
        <v>92</v>
      </c>
      <c r="F9" s="28"/>
      <c r="G9" s="28" t="s">
        <v>29</v>
      </c>
      <c r="H9" s="28"/>
      <c r="I9" s="28" t="s">
        <v>29</v>
      </c>
    </row>
    <row r="10" spans="2:9" ht="12.75">
      <c r="B10" s="3"/>
      <c r="C10" s="29" t="s">
        <v>107</v>
      </c>
      <c r="D10" s="28"/>
      <c r="E10" s="29" t="s">
        <v>107</v>
      </c>
      <c r="F10" s="28"/>
      <c r="G10" s="28" t="s">
        <v>30</v>
      </c>
      <c r="H10" s="28"/>
      <c r="I10" s="28" t="s">
        <v>30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31</v>
      </c>
      <c r="B13" s="3"/>
      <c r="C13" s="60">
        <v>14413</v>
      </c>
      <c r="D13" s="21"/>
      <c r="E13" s="60">
        <v>14585</v>
      </c>
      <c r="F13" s="4"/>
      <c r="G13" s="60">
        <f>30684+14413</f>
        <v>45097</v>
      </c>
      <c r="H13" s="11"/>
      <c r="I13" s="60">
        <f>15799+15043+14585</f>
        <v>45427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32</v>
      </c>
      <c r="B15" s="3"/>
      <c r="C15" s="21">
        <v>2229</v>
      </c>
      <c r="D15" s="21"/>
      <c r="E15" s="21">
        <v>2698</v>
      </c>
      <c r="F15" s="4"/>
      <c r="G15" s="21">
        <f>5541+2229</f>
        <v>7770</v>
      </c>
      <c r="H15" s="11"/>
      <c r="I15" s="21">
        <f>2754+2798+2698</f>
        <v>8250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74"/>
      <c r="D16" s="31"/>
      <c r="E16" s="74"/>
      <c r="F16" s="4"/>
      <c r="G16" s="11"/>
      <c r="H16" s="11"/>
      <c r="I16" s="21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33</v>
      </c>
      <c r="B17" s="3"/>
      <c r="C17" s="21">
        <v>-2964</v>
      </c>
      <c r="D17" s="21"/>
      <c r="E17" s="21">
        <v>-2787</v>
      </c>
      <c r="F17" s="4"/>
      <c r="G17" s="21">
        <f>-5130-2964</f>
        <v>-8094</v>
      </c>
      <c r="H17" s="11"/>
      <c r="I17" s="21">
        <f>-3821-3796-2787</f>
        <v>-10404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44"/>
      <c r="H18" s="11"/>
      <c r="I18" s="44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109</v>
      </c>
      <c r="B19" s="1"/>
      <c r="C19" s="21">
        <f>SUM(C15:C17)</f>
        <v>-735</v>
      </c>
      <c r="D19" s="21"/>
      <c r="E19" s="21">
        <f>SUM(E15:E17)</f>
        <v>-89</v>
      </c>
      <c r="F19" s="4"/>
      <c r="G19" s="21">
        <f>SUM(G15:G17)</f>
        <v>-324</v>
      </c>
      <c r="H19" s="11"/>
      <c r="I19" s="21">
        <f>SUM(I15:I17)</f>
        <v>-2154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70"/>
      <c r="D20" s="33"/>
      <c r="E20" s="21"/>
      <c r="F20" s="4"/>
      <c r="G20" s="21"/>
      <c r="H20" s="11"/>
      <c r="I20" s="21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34</v>
      </c>
      <c r="B21" s="3"/>
      <c r="C21" s="21">
        <v>78</v>
      </c>
      <c r="D21" s="21"/>
      <c r="E21" s="21">
        <v>44</v>
      </c>
      <c r="F21" s="4"/>
      <c r="G21" s="21">
        <f>349+78</f>
        <v>427</v>
      </c>
      <c r="H21" s="21"/>
      <c r="I21" s="21">
        <f>-6+9+44</f>
        <v>47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2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35</v>
      </c>
      <c r="B23" s="1"/>
      <c r="C23" s="21">
        <v>-519</v>
      </c>
      <c r="D23" s="21"/>
      <c r="E23" s="21">
        <v>-501</v>
      </c>
      <c r="F23" s="4"/>
      <c r="G23" s="21">
        <f>-1113-519</f>
        <v>-1632</v>
      </c>
      <c r="H23" s="11"/>
      <c r="I23" s="21">
        <f>-534-570-501</f>
        <v>-1605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71"/>
      <c r="D24" s="11"/>
      <c r="E24" s="32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98</v>
      </c>
      <c r="B25" s="1"/>
      <c r="C25" s="21">
        <f>SUM(C19:C24)</f>
        <v>-1176</v>
      </c>
      <c r="D25" s="21"/>
      <c r="E25" s="21">
        <f>SUM(E19:E24)</f>
        <v>-546</v>
      </c>
      <c r="F25" s="4"/>
      <c r="G25" s="21">
        <f>SUM(G18:G24)</f>
        <v>-1529</v>
      </c>
      <c r="H25" s="11"/>
      <c r="I25" s="21">
        <f>SUM(I19:I24)</f>
        <v>-3712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2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36</v>
      </c>
      <c r="B27" s="1"/>
      <c r="C27" s="21">
        <v>14</v>
      </c>
      <c r="D27" s="21"/>
      <c r="E27" s="21">
        <v>0</v>
      </c>
      <c r="F27" s="21"/>
      <c r="G27" s="21">
        <v>14</v>
      </c>
      <c r="H27" s="11"/>
      <c r="I27" s="21">
        <v>0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32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99</v>
      </c>
      <c r="B29" s="1"/>
      <c r="C29" s="21">
        <f>C25+C27</f>
        <v>-1162</v>
      </c>
      <c r="D29" s="21"/>
      <c r="E29" s="21">
        <f>SUM(E25:E27)</f>
        <v>-546</v>
      </c>
      <c r="F29" s="21"/>
      <c r="G29" s="21">
        <f>G25+G27</f>
        <v>-1515</v>
      </c>
      <c r="H29" s="21"/>
      <c r="I29" s="21">
        <f>SUM(I25:I27)</f>
        <v>-3712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2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37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2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100</v>
      </c>
      <c r="B33" s="1"/>
      <c r="C33" s="61">
        <f>C29-C31</f>
        <v>-1162</v>
      </c>
      <c r="D33" s="21"/>
      <c r="E33" s="61">
        <f>E29-E31</f>
        <v>-546</v>
      </c>
      <c r="F33" s="4"/>
      <c r="G33" s="61">
        <f>G29+G31</f>
        <v>-1515</v>
      </c>
      <c r="H33" s="11"/>
      <c r="I33" s="61">
        <f>I29-I31</f>
        <v>-3712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2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E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101</v>
      </c>
      <c r="B36" s="37" t="s">
        <v>38</v>
      </c>
      <c r="C36" s="38">
        <f>C33/52200*100</f>
        <v>-2.2260536398467434</v>
      </c>
      <c r="D36" s="38"/>
      <c r="E36" s="38">
        <f>E33/52200*100</f>
        <v>-1.0459770114942528</v>
      </c>
      <c r="F36" s="38"/>
      <c r="G36" s="38">
        <f>G33/52200*100</f>
        <v>-2.902298850574713</v>
      </c>
      <c r="H36" s="38"/>
      <c r="I36" s="38">
        <f>I33/52200*100</f>
        <v>-7.111111111111111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39</v>
      </c>
      <c r="C37" s="40" t="s">
        <v>40</v>
      </c>
      <c r="D37" s="40"/>
      <c r="E37" s="40" t="s">
        <v>40</v>
      </c>
      <c r="F37" s="40"/>
      <c r="G37" s="40" t="s">
        <v>40</v>
      </c>
      <c r="H37" s="40"/>
      <c r="I37" s="40" t="s">
        <v>40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43"/>
      <c r="D38" s="43"/>
      <c r="E38" s="43"/>
      <c r="F38" s="59"/>
      <c r="G38" s="59"/>
      <c r="H38" s="59"/>
      <c r="I38" s="4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C39" s="43"/>
      <c r="D39" s="43"/>
      <c r="E39" s="43"/>
      <c r="F39" s="59"/>
      <c r="G39" s="59"/>
      <c r="H39" s="59"/>
      <c r="I39" s="41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3"/>
      <c r="D40" s="43"/>
      <c r="E40" s="43"/>
      <c r="F40" s="59"/>
      <c r="G40" s="59"/>
      <c r="H40" s="59"/>
      <c r="I40" s="41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77</v>
      </c>
      <c r="B41" s="3"/>
      <c r="C41" s="11">
        <v>30</v>
      </c>
      <c r="D41" s="11"/>
      <c r="E41" s="11">
        <v>38</v>
      </c>
      <c r="F41" s="11"/>
      <c r="G41" s="11">
        <f>60+30</f>
        <v>90</v>
      </c>
      <c r="H41" s="11"/>
      <c r="I41" s="11">
        <f>38+37+38</f>
        <v>113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78</v>
      </c>
      <c r="B42" s="3"/>
      <c r="C42" s="11">
        <v>-519</v>
      </c>
      <c r="D42" s="11"/>
      <c r="E42" s="11">
        <v>-539</v>
      </c>
      <c r="F42" s="11"/>
      <c r="G42" s="11">
        <f>-1113-519</f>
        <v>-1632</v>
      </c>
      <c r="H42" s="11"/>
      <c r="I42" s="11">
        <f>-572-607-539</f>
        <v>-1718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3"/>
      <c r="D44" s="43"/>
      <c r="E44" s="43"/>
      <c r="F44" s="59"/>
      <c r="G44" s="59"/>
      <c r="H44" s="59"/>
      <c r="I44" s="41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3"/>
      <c r="D45" s="43"/>
      <c r="E45" s="43"/>
      <c r="F45" s="59"/>
      <c r="G45" s="59"/>
      <c r="H45" s="59"/>
      <c r="I45" s="41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9"/>
      <c r="G46" s="59"/>
      <c r="H46" s="59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9"/>
      <c r="G47" s="59"/>
      <c r="H47" s="59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9"/>
      <c r="G48" s="59"/>
      <c r="H48" s="59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9"/>
      <c r="G49" s="59"/>
      <c r="H49" s="59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9"/>
      <c r="G50" s="59"/>
      <c r="H50" s="59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76</v>
      </c>
      <c r="B51" s="3"/>
      <c r="C51" s="43"/>
      <c r="D51" s="43"/>
      <c r="E51" s="43"/>
      <c r="F51" s="59"/>
      <c r="G51" s="59"/>
      <c r="H51" s="59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73</v>
      </c>
      <c r="B52" s="3"/>
      <c r="C52" s="43"/>
      <c r="D52" s="43"/>
      <c r="E52" s="43"/>
      <c r="F52" s="59"/>
      <c r="G52" s="59"/>
      <c r="H52" s="59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9"/>
      <c r="G53" s="59"/>
      <c r="H53" s="59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9"/>
      <c r="G54" s="59"/>
      <c r="H54" s="59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9"/>
      <c r="G55" s="59"/>
      <c r="H55" s="59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9"/>
      <c r="G56" s="59"/>
      <c r="H56" s="59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9"/>
      <c r="G57" s="59"/>
      <c r="H57" s="59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9"/>
      <c r="G58" s="59"/>
      <c r="H58" s="59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9"/>
      <c r="G59" s="59"/>
      <c r="H59" s="59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9"/>
      <c r="G60" s="59"/>
      <c r="H60" s="59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9"/>
      <c r="G61" s="59"/>
      <c r="H61" s="59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9"/>
      <c r="G62" s="59"/>
      <c r="H62" s="59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9"/>
      <c r="G63" s="59"/>
      <c r="H63" s="59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9"/>
      <c r="G64" s="59"/>
      <c r="H64" s="59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9"/>
      <c r="G65" s="59"/>
      <c r="H65" s="59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9"/>
      <c r="G66" s="59"/>
      <c r="H66" s="59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9"/>
      <c r="G67" s="59"/>
      <c r="H67" s="59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9"/>
      <c r="G68" s="59"/>
      <c r="H68" s="59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9"/>
      <c r="G69" s="59"/>
      <c r="H69" s="59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9"/>
      <c r="G70" s="59"/>
      <c r="H70" s="59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9"/>
      <c r="G71" s="59"/>
      <c r="H71" s="59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9"/>
      <c r="G72" s="59"/>
      <c r="H72" s="59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9"/>
      <c r="G73" s="59"/>
      <c r="H73" s="59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9"/>
      <c r="G74" s="59"/>
      <c r="H74" s="59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9"/>
      <c r="G75" s="59"/>
      <c r="H75" s="59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9"/>
      <c r="G76" s="59"/>
      <c r="H76" s="59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9"/>
      <c r="G77" s="59"/>
      <c r="H77" s="59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9"/>
      <c r="G78" s="59"/>
      <c r="H78" s="59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9"/>
      <c r="G79" s="59"/>
      <c r="H79" s="59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9"/>
      <c r="G80" s="59"/>
      <c r="H80" s="59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9"/>
      <c r="G81" s="59"/>
      <c r="H81" s="59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9"/>
      <c r="G82" s="59"/>
      <c r="H82" s="59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9"/>
      <c r="G83" s="59"/>
      <c r="H83" s="59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9"/>
      <c r="G84" s="59"/>
      <c r="H84" s="59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9"/>
      <c r="G85" s="59"/>
      <c r="H85" s="59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9"/>
      <c r="G86" s="59"/>
      <c r="H86" s="59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9"/>
      <c r="G87" s="59"/>
      <c r="H87" s="59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9"/>
      <c r="G88" s="59"/>
      <c r="H88" s="59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9"/>
      <c r="G89" s="59"/>
      <c r="H89" s="59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9"/>
      <c r="G90" s="59"/>
      <c r="H90" s="59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9"/>
      <c r="G91" s="59"/>
      <c r="H91" s="59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9"/>
      <c r="G92" s="59"/>
      <c r="H92" s="59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9"/>
      <c r="G93" s="59"/>
      <c r="H93" s="59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9"/>
      <c r="G94" s="59"/>
      <c r="H94" s="59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9"/>
      <c r="G95" s="59"/>
      <c r="H95" s="59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9"/>
      <c r="G96" s="59"/>
      <c r="H96" s="59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9"/>
      <c r="G97" s="59"/>
      <c r="H97" s="59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9"/>
      <c r="G98" s="59"/>
      <c r="H98" s="59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9"/>
      <c r="G99" s="59"/>
      <c r="H99" s="59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9"/>
      <c r="G100" s="59"/>
      <c r="H100" s="59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9"/>
      <c r="G101" s="59"/>
      <c r="H101" s="59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9"/>
      <c r="G102" s="59"/>
      <c r="H102" s="59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9"/>
      <c r="G103" s="59"/>
      <c r="H103" s="59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9"/>
      <c r="G104" s="59"/>
      <c r="H104" s="59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9"/>
      <c r="G105" s="59"/>
      <c r="H105" s="59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9"/>
      <c r="G106" s="59"/>
      <c r="H106" s="59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9"/>
      <c r="G107" s="59"/>
      <c r="H107" s="59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9"/>
      <c r="G108" s="59"/>
      <c r="H108" s="59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9"/>
      <c r="G109" s="59"/>
      <c r="H109" s="59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9"/>
      <c r="G110" s="59"/>
      <c r="H110" s="59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9"/>
      <c r="G111" s="59"/>
      <c r="H111" s="59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9"/>
      <c r="G112" s="59"/>
      <c r="H112" s="59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9"/>
      <c r="G113" s="59"/>
      <c r="H113" s="59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9"/>
      <c r="G114" s="59"/>
      <c r="H114" s="59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9"/>
      <c r="G115" s="59"/>
      <c r="H115" s="59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9"/>
      <c r="G116" s="59"/>
      <c r="H116" s="59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9"/>
      <c r="G117" s="59"/>
      <c r="H117" s="59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9"/>
      <c r="G118" s="59"/>
      <c r="H118" s="59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9"/>
      <c r="G119" s="59"/>
      <c r="H119" s="59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9"/>
      <c r="G120" s="59"/>
      <c r="H120" s="59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9"/>
      <c r="G121" s="59"/>
      <c r="H121" s="59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9"/>
      <c r="G122" s="59"/>
      <c r="H122" s="59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9"/>
      <c r="G123" s="59"/>
      <c r="H123" s="59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9"/>
      <c r="G124" s="59"/>
      <c r="H124" s="59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9"/>
      <c r="G125" s="59"/>
      <c r="H125" s="59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9"/>
      <c r="G126" s="59"/>
      <c r="H126" s="59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9"/>
      <c r="G127" s="59"/>
      <c r="H127" s="59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9"/>
      <c r="G128" s="59"/>
      <c r="H128" s="59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9"/>
      <c r="G129" s="59"/>
      <c r="H129" s="59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9"/>
      <c r="G130" s="59"/>
      <c r="H130" s="59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9"/>
      <c r="G131" s="59"/>
      <c r="H131" s="59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9"/>
      <c r="G132" s="59"/>
      <c r="H132" s="59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9"/>
      <c r="G133" s="59"/>
      <c r="H133" s="59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9"/>
      <c r="G134" s="59"/>
      <c r="H134" s="59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9"/>
      <c r="G135" s="59"/>
      <c r="H135" s="59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9"/>
      <c r="G136" s="59"/>
      <c r="H136" s="59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9"/>
      <c r="G137" s="59"/>
      <c r="H137" s="59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9"/>
      <c r="G138" s="59"/>
      <c r="H138" s="59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9"/>
      <c r="G139" s="59"/>
      <c r="H139" s="59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9"/>
      <c r="G140" s="59"/>
      <c r="H140" s="59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9"/>
      <c r="G141" s="59"/>
      <c r="H141" s="59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9"/>
      <c r="G142" s="59"/>
      <c r="H142" s="59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9"/>
      <c r="G143" s="59"/>
      <c r="H143" s="59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9"/>
      <c r="G144" s="59"/>
      <c r="H144" s="59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9"/>
      <c r="G145" s="59"/>
      <c r="H145" s="59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9"/>
      <c r="G146" s="59"/>
      <c r="H146" s="59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9"/>
      <c r="G147" s="59"/>
      <c r="H147" s="59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9"/>
      <c r="G148" s="59"/>
      <c r="H148" s="59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9"/>
      <c r="G149" s="59"/>
      <c r="H149" s="59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9"/>
      <c r="G150" s="59"/>
      <c r="H150" s="59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9"/>
      <c r="G151" s="59"/>
      <c r="H151" s="59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9"/>
      <c r="G152" s="59"/>
      <c r="H152" s="59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9"/>
      <c r="G153" s="59"/>
      <c r="H153" s="59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9"/>
      <c r="G154" s="59"/>
      <c r="H154" s="59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9"/>
      <c r="G155" s="59"/>
      <c r="H155" s="59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9"/>
      <c r="G156" s="59"/>
      <c r="H156" s="59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9"/>
      <c r="G157" s="59"/>
      <c r="H157" s="59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9"/>
      <c r="G158" s="59"/>
      <c r="H158" s="59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9"/>
      <c r="G159" s="59"/>
      <c r="H159" s="59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9"/>
      <c r="G160" s="59"/>
      <c r="H160" s="59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9"/>
      <c r="G161" s="59"/>
      <c r="H161" s="59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9"/>
      <c r="G162" s="59"/>
      <c r="H162" s="59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9"/>
      <c r="G163" s="59"/>
      <c r="H163" s="59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9"/>
      <c r="G164" s="59"/>
      <c r="H164" s="59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9"/>
      <c r="G165" s="59"/>
      <c r="H165" s="59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9"/>
      <c r="G166" s="59"/>
      <c r="H166" s="59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9"/>
      <c r="G167" s="59"/>
      <c r="H167" s="59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9"/>
      <c r="G168" s="59"/>
      <c r="H168" s="59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9"/>
      <c r="G169" s="59"/>
      <c r="H169" s="59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9"/>
      <c r="G170" s="59"/>
      <c r="H170" s="59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9"/>
      <c r="G171" s="59"/>
      <c r="H171" s="59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9"/>
      <c r="G172" s="59"/>
      <c r="H172" s="59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9"/>
      <c r="G173" s="59"/>
      <c r="H173" s="59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9"/>
      <c r="G174" s="59"/>
      <c r="H174" s="59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9"/>
      <c r="G175" s="59"/>
      <c r="H175" s="59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9"/>
      <c r="G176" s="59"/>
      <c r="H176" s="59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9"/>
      <c r="G177" s="59"/>
      <c r="H177" s="59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9"/>
      <c r="G178" s="59"/>
      <c r="H178" s="59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9"/>
      <c r="G179" s="59"/>
      <c r="H179" s="59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9"/>
      <c r="G180" s="59"/>
      <c r="H180" s="59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9"/>
      <c r="G181" s="59"/>
      <c r="H181" s="59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9"/>
      <c r="G182" s="59"/>
      <c r="H182" s="59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9"/>
      <c r="G183" s="59"/>
      <c r="H183" s="59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9"/>
      <c r="G184" s="59"/>
      <c r="H184" s="59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9"/>
      <c r="G185" s="59"/>
      <c r="H185" s="59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9"/>
      <c r="G186" s="59"/>
      <c r="H186" s="59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9"/>
      <c r="G187" s="59"/>
      <c r="H187" s="59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9"/>
      <c r="G188" s="59"/>
      <c r="H188" s="59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9"/>
      <c r="G189" s="59"/>
      <c r="H189" s="59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9"/>
      <c r="G190" s="59"/>
      <c r="H190" s="59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9"/>
      <c r="G191" s="59"/>
      <c r="H191" s="59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9"/>
      <c r="G192" s="59"/>
      <c r="H192" s="59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9"/>
      <c r="G193" s="59"/>
      <c r="H193" s="59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9"/>
      <c r="G194" s="59"/>
      <c r="H194" s="59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9"/>
      <c r="G195" s="59"/>
      <c r="H195" s="59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9"/>
      <c r="G196" s="59"/>
      <c r="H196" s="59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9"/>
      <c r="G197" s="59"/>
      <c r="H197" s="59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9"/>
      <c r="G198" s="59"/>
      <c r="H198" s="59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9"/>
      <c r="G199" s="59"/>
      <c r="H199" s="59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9"/>
      <c r="G200" s="59"/>
      <c r="H200" s="59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9"/>
      <c r="G201" s="59"/>
      <c r="H201" s="59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9"/>
      <c r="G202" s="59"/>
      <c r="H202" s="59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9"/>
      <c r="G203" s="59"/>
      <c r="H203" s="59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9"/>
      <c r="G204" s="59"/>
      <c r="H204" s="59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9"/>
      <c r="G205" s="59"/>
      <c r="H205" s="59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9"/>
      <c r="G206" s="59"/>
      <c r="H206" s="59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9"/>
      <c r="G207" s="59"/>
      <c r="H207" s="59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9"/>
      <c r="G208" s="59"/>
      <c r="H208" s="59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9"/>
      <c r="G209" s="59"/>
      <c r="H209" s="59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9"/>
      <c r="G210" s="59"/>
      <c r="H210" s="59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9"/>
      <c r="G211" s="59"/>
      <c r="H211" s="59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9"/>
      <c r="G212" s="59"/>
      <c r="H212" s="59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9"/>
      <c r="G213" s="59"/>
      <c r="H213" s="59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9"/>
      <c r="G214" s="59"/>
      <c r="H214" s="59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9"/>
      <c r="G215" s="59"/>
      <c r="H215" s="59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9"/>
      <c r="G216" s="59"/>
      <c r="H216" s="59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9"/>
      <c r="G217" s="59"/>
      <c r="H217" s="59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9"/>
      <c r="G218" s="59"/>
      <c r="H218" s="59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9"/>
      <c r="G219" s="59"/>
      <c r="H219" s="59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9"/>
      <c r="G220" s="59"/>
      <c r="H220" s="59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9"/>
      <c r="G221" s="59"/>
      <c r="H221" s="59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9"/>
      <c r="G222" s="59"/>
      <c r="H222" s="59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9"/>
      <c r="G223" s="59"/>
      <c r="H223" s="59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9"/>
      <c r="G224" s="59"/>
      <c r="H224" s="59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9"/>
      <c r="G225" s="59"/>
      <c r="H225" s="59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9"/>
      <c r="G226" s="59"/>
      <c r="H226" s="59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9"/>
      <c r="G227" s="59"/>
      <c r="H227" s="59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9"/>
      <c r="G228" s="59"/>
      <c r="H228" s="59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9"/>
      <c r="G229" s="59"/>
      <c r="H229" s="59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9"/>
      <c r="G230" s="59"/>
      <c r="H230" s="59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9"/>
      <c r="G231" s="59"/>
      <c r="H231" s="59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9"/>
      <c r="G232" s="59"/>
      <c r="H232" s="59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9"/>
      <c r="G233" s="59"/>
      <c r="H233" s="59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9"/>
      <c r="G234" s="59"/>
      <c r="H234" s="59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9"/>
      <c r="G235" s="59"/>
      <c r="H235" s="59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9"/>
      <c r="G236" s="59"/>
      <c r="H236" s="59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9"/>
      <c r="G237" s="59"/>
      <c r="H237" s="59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9"/>
      <c r="G238" s="59"/>
      <c r="H238" s="59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9"/>
      <c r="G239" s="59"/>
      <c r="H239" s="59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9"/>
      <c r="G240" s="59"/>
      <c r="H240" s="59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9"/>
      <c r="G241" s="59"/>
      <c r="H241" s="59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9"/>
      <c r="G242" s="59"/>
      <c r="H242" s="59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9"/>
      <c r="G243" s="59"/>
      <c r="H243" s="59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9"/>
      <c r="G244" s="59"/>
      <c r="H244" s="59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9"/>
      <c r="G245" s="59"/>
      <c r="H245" s="59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9"/>
      <c r="G246" s="59"/>
      <c r="H246" s="59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9"/>
      <c r="G247" s="59"/>
      <c r="H247" s="59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9"/>
      <c r="G248" s="59"/>
      <c r="H248" s="59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9"/>
      <c r="G249" s="59"/>
      <c r="H249" s="59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9"/>
      <c r="G250" s="59"/>
      <c r="H250" s="59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9"/>
      <c r="G251" s="59"/>
      <c r="H251" s="59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9"/>
      <c r="H252" s="43"/>
    </row>
    <row r="253" spans="2:8" ht="12.75">
      <c r="B253" s="42"/>
      <c r="C253" s="43"/>
      <c r="D253" s="43"/>
      <c r="E253" s="43"/>
      <c r="F253" s="43"/>
      <c r="G253" s="59"/>
      <c r="H253" s="43"/>
    </row>
    <row r="254" spans="2:8" ht="12.75">
      <c r="B254" s="42"/>
      <c r="C254" s="43"/>
      <c r="D254" s="43"/>
      <c r="E254" s="43"/>
      <c r="F254" s="43"/>
      <c r="G254" s="59"/>
      <c r="H254" s="43"/>
    </row>
    <row r="255" spans="2:8" ht="12.75">
      <c r="B255" s="42"/>
      <c r="C255" s="43"/>
      <c r="D255" s="43"/>
      <c r="E255" s="43"/>
      <c r="F255" s="43"/>
      <c r="G255" s="59"/>
      <c r="H255" s="43"/>
    </row>
    <row r="256" spans="2:8" ht="12.75">
      <c r="B256" s="42"/>
      <c r="C256" s="43"/>
      <c r="D256" s="43"/>
      <c r="E256" s="43"/>
      <c r="F256" s="43"/>
      <c r="G256" s="59"/>
      <c r="H256" s="43"/>
    </row>
    <row r="257" spans="2:8" ht="12.75">
      <c r="B257" s="42"/>
      <c r="C257" s="43"/>
      <c r="D257" s="43"/>
      <c r="E257" s="43"/>
      <c r="F257" s="43"/>
      <c r="G257" s="59"/>
      <c r="H257" s="43"/>
    </row>
    <row r="258" spans="2:8" ht="12.75">
      <c r="B258" s="42"/>
      <c r="C258" s="43"/>
      <c r="D258" s="43"/>
      <c r="E258" s="43"/>
      <c r="F258" s="43"/>
      <c r="G258" s="59"/>
      <c r="H258" s="43"/>
    </row>
    <row r="259" spans="2:8" ht="12.75">
      <c r="B259" s="42"/>
      <c r="C259" s="43"/>
      <c r="D259" s="43"/>
      <c r="E259" s="43"/>
      <c r="F259" s="43"/>
      <c r="G259" s="59"/>
      <c r="H259" s="43"/>
    </row>
    <row r="260" spans="2:8" ht="12.75">
      <c r="B260" s="42"/>
      <c r="C260" s="43"/>
      <c r="D260" s="43"/>
      <c r="E260" s="43"/>
      <c r="F260" s="43"/>
      <c r="G260" s="59"/>
      <c r="H260" s="43"/>
    </row>
    <row r="261" spans="2:8" ht="12.75">
      <c r="B261" s="42"/>
      <c r="C261" s="43"/>
      <c r="D261" s="43"/>
      <c r="E261" s="43"/>
      <c r="F261" s="43"/>
      <c r="G261" s="59"/>
      <c r="H261" s="43"/>
    </row>
    <row r="262" spans="2:8" ht="12.75">
      <c r="B262" s="42"/>
      <c r="C262" s="43"/>
      <c r="D262" s="43"/>
      <c r="E262" s="43"/>
      <c r="F262" s="43"/>
      <c r="G262" s="59"/>
      <c r="H262" s="43"/>
    </row>
    <row r="263" spans="2:8" ht="12.75">
      <c r="B263" s="42"/>
      <c r="C263" s="43"/>
      <c r="D263" s="43"/>
      <c r="E263" s="43"/>
      <c r="F263" s="43"/>
      <c r="G263" s="59"/>
      <c r="H263" s="43"/>
    </row>
    <row r="264" spans="2:8" ht="12.75">
      <c r="B264" s="42"/>
      <c r="C264" s="43"/>
      <c r="D264" s="43"/>
      <c r="E264" s="43"/>
      <c r="F264" s="43"/>
      <c r="G264" s="59"/>
      <c r="H264" s="43"/>
    </row>
    <row r="265" spans="2:8" ht="12.75">
      <c r="B265" s="42"/>
      <c r="C265" s="43"/>
      <c r="D265" s="43"/>
      <c r="E265" s="43"/>
      <c r="F265" s="43"/>
      <c r="G265" s="59"/>
      <c r="H265" s="43"/>
    </row>
    <row r="266" spans="2:8" ht="12.75">
      <c r="B266" s="42"/>
      <c r="C266" s="43"/>
      <c r="D266" s="43"/>
      <c r="E266" s="43"/>
      <c r="F266" s="43"/>
      <c r="G266" s="59"/>
      <c r="H266" s="43"/>
    </row>
    <row r="267" spans="2:8" ht="12.75">
      <c r="B267" s="42"/>
      <c r="C267" s="43"/>
      <c r="D267" s="43"/>
      <c r="E267" s="43"/>
      <c r="F267" s="43"/>
      <c r="G267" s="59"/>
      <c r="H267" s="43"/>
    </row>
    <row r="268" spans="2:8" ht="12.75">
      <c r="B268" s="42"/>
      <c r="C268" s="43"/>
      <c r="D268" s="43"/>
      <c r="E268" s="43"/>
      <c r="F268" s="43"/>
      <c r="G268" s="59"/>
      <c r="H268" s="43"/>
    </row>
    <row r="269" spans="2:8" ht="12.75">
      <c r="B269" s="42"/>
      <c r="C269" s="43"/>
      <c r="D269" s="43"/>
      <c r="E269" s="43"/>
      <c r="F269" s="43"/>
      <c r="G269" s="59"/>
      <c r="H269" s="43"/>
    </row>
    <row r="270" spans="2:8" ht="12.75">
      <c r="B270" s="42"/>
      <c r="C270" s="43"/>
      <c r="D270" s="43"/>
      <c r="E270" s="43"/>
      <c r="F270" s="43"/>
      <c r="G270" s="59"/>
      <c r="H270" s="43"/>
    </row>
    <row r="271" spans="2:8" ht="12.75">
      <c r="B271" s="42"/>
      <c r="C271" s="43"/>
      <c r="D271" s="43"/>
      <c r="E271" s="43"/>
      <c r="F271" s="43"/>
      <c r="G271" s="59"/>
      <c r="H271" s="43"/>
    </row>
    <row r="272" spans="2:8" ht="12.75">
      <c r="B272" s="42"/>
      <c r="C272" s="43"/>
      <c r="D272" s="43"/>
      <c r="E272" s="43"/>
      <c r="F272" s="43"/>
      <c r="G272" s="59"/>
      <c r="H272" s="43"/>
    </row>
    <row r="273" spans="2:8" ht="12.75">
      <c r="B273" s="42"/>
      <c r="C273" s="43"/>
      <c r="D273" s="43"/>
      <c r="E273" s="43"/>
      <c r="F273" s="43"/>
      <c r="G273" s="59"/>
      <c r="H273" s="43"/>
    </row>
    <row r="274" spans="2:8" ht="12.75">
      <c r="B274" s="42"/>
      <c r="C274" s="43"/>
      <c r="D274" s="43"/>
      <c r="E274" s="43"/>
      <c r="F274" s="43"/>
      <c r="G274" s="59"/>
      <c r="H274" s="43"/>
    </row>
    <row r="275" spans="2:8" ht="12.75">
      <c r="B275" s="42"/>
      <c r="C275" s="43"/>
      <c r="D275" s="43"/>
      <c r="E275" s="43"/>
      <c r="F275" s="43"/>
      <c r="G275" s="59"/>
      <c r="H275" s="43"/>
    </row>
    <row r="276" spans="2:8" ht="12.75">
      <c r="B276" s="42"/>
      <c r="C276" s="43"/>
      <c r="D276" s="43"/>
      <c r="E276" s="43"/>
      <c r="F276" s="43"/>
      <c r="G276" s="59"/>
      <c r="H276" s="43"/>
    </row>
    <row r="277" spans="2:8" ht="12.75">
      <c r="B277" s="42"/>
      <c r="C277" s="43"/>
      <c r="D277" s="43"/>
      <c r="E277" s="43"/>
      <c r="F277" s="43"/>
      <c r="G277" s="59"/>
      <c r="H277" s="43"/>
    </row>
    <row r="278" spans="2:8" ht="12.75">
      <c r="B278" s="42"/>
      <c r="C278" s="43"/>
      <c r="D278" s="43"/>
      <c r="E278" s="43"/>
      <c r="F278" s="43"/>
      <c r="G278" s="59"/>
      <c r="H278" s="43"/>
    </row>
    <row r="279" spans="2:8" ht="12.75">
      <c r="B279" s="42"/>
      <c r="C279" s="43"/>
      <c r="D279" s="43"/>
      <c r="E279" s="43"/>
      <c r="F279" s="43"/>
      <c r="G279" s="59"/>
      <c r="H279" s="43"/>
    </row>
    <row r="280" spans="2:8" ht="12.75">
      <c r="B280" s="42"/>
      <c r="C280" s="43"/>
      <c r="D280" s="43"/>
      <c r="E280" s="43"/>
      <c r="F280" s="43"/>
      <c r="G280" s="59"/>
      <c r="H280" s="43"/>
    </row>
    <row r="281" spans="2:8" ht="12.75">
      <c r="B281" s="42"/>
      <c r="C281" s="43"/>
      <c r="D281" s="43"/>
      <c r="E281" s="43"/>
      <c r="F281" s="43"/>
      <c r="G281" s="59"/>
      <c r="H281" s="43"/>
    </row>
    <row r="282" spans="2:8" ht="12.75">
      <c r="B282" s="42"/>
      <c r="C282" s="43"/>
      <c r="D282" s="43"/>
      <c r="E282" s="43"/>
      <c r="F282" s="43"/>
      <c r="G282" s="59"/>
      <c r="H282" s="43"/>
    </row>
    <row r="283" spans="2:8" ht="12.75">
      <c r="B283" s="42"/>
      <c r="C283" s="43"/>
      <c r="D283" s="43"/>
      <c r="E283" s="43"/>
      <c r="F283" s="43"/>
      <c r="G283" s="59"/>
      <c r="H283" s="43"/>
    </row>
    <row r="284" spans="2:8" ht="12.75">
      <c r="B284" s="42"/>
      <c r="C284" s="43"/>
      <c r="D284" s="43"/>
      <c r="E284" s="43"/>
      <c r="F284" s="43"/>
      <c r="G284" s="59"/>
      <c r="H284" s="43"/>
    </row>
    <row r="285" spans="2:8" ht="12.75">
      <c r="B285" s="42"/>
      <c r="C285" s="43"/>
      <c r="D285" s="43"/>
      <c r="E285" s="43"/>
      <c r="F285" s="43"/>
      <c r="G285" s="59"/>
      <c r="H285" s="43"/>
    </row>
    <row r="286" spans="2:8" ht="12.75">
      <c r="B286" s="42"/>
      <c r="C286" s="43"/>
      <c r="D286" s="43"/>
      <c r="E286" s="43"/>
      <c r="F286" s="43"/>
      <c r="G286" s="59"/>
      <c r="H286" s="43"/>
    </row>
    <row r="287" spans="2:8" ht="12.75">
      <c r="B287" s="42"/>
      <c r="C287" s="43"/>
      <c r="D287" s="43"/>
      <c r="E287" s="43"/>
      <c r="F287" s="43"/>
      <c r="G287" s="59"/>
      <c r="H287" s="43"/>
    </row>
    <row r="288" spans="2:8" ht="12.75">
      <c r="B288" s="42"/>
      <c r="C288" s="43"/>
      <c r="D288" s="43"/>
      <c r="E288" s="43"/>
      <c r="F288" s="43"/>
      <c r="G288" s="59"/>
      <c r="H288" s="43"/>
    </row>
    <row r="289" spans="2:8" ht="12.75">
      <c r="B289" s="42"/>
      <c r="C289" s="43"/>
      <c r="D289" s="43"/>
      <c r="E289" s="43"/>
      <c r="F289" s="43"/>
      <c r="G289" s="59"/>
      <c r="H289" s="43"/>
    </row>
    <row r="290" spans="2:8" ht="12.75">
      <c r="B290" s="42"/>
      <c r="C290" s="43"/>
      <c r="D290" s="43"/>
      <c r="E290" s="43"/>
      <c r="F290" s="43"/>
      <c r="G290" s="59"/>
      <c r="H290" s="43"/>
    </row>
    <row r="291" spans="2:8" ht="12.75">
      <c r="B291" s="42"/>
      <c r="C291" s="43"/>
      <c r="D291" s="43"/>
      <c r="E291" s="43"/>
      <c r="F291" s="43"/>
      <c r="G291" s="59"/>
      <c r="H291" s="43"/>
    </row>
    <row r="292" spans="2:8" ht="12.75">
      <c r="B292" s="42"/>
      <c r="C292" s="43"/>
      <c r="D292" s="43"/>
      <c r="E292" s="43"/>
      <c r="F292" s="43"/>
      <c r="G292" s="59"/>
      <c r="H292" s="43"/>
    </row>
    <row r="293" spans="2:8" ht="12.75">
      <c r="B293" s="42"/>
      <c r="C293" s="43"/>
      <c r="D293" s="43"/>
      <c r="E293" s="43"/>
      <c r="F293" s="43"/>
      <c r="G293" s="59"/>
      <c r="H293" s="43"/>
    </row>
    <row r="294" spans="2:8" ht="12.75">
      <c r="B294" s="42"/>
      <c r="C294" s="43"/>
      <c r="D294" s="43"/>
      <c r="E294" s="43"/>
      <c r="F294" s="43"/>
      <c r="G294" s="59"/>
      <c r="H294" s="43"/>
    </row>
    <row r="295" spans="2:8" ht="12.75">
      <c r="B295" s="42"/>
      <c r="C295" s="43"/>
      <c r="D295" s="43"/>
      <c r="E295" s="43"/>
      <c r="F295" s="43"/>
      <c r="G295" s="59"/>
      <c r="H295" s="43"/>
    </row>
    <row r="296" spans="2:8" ht="12.75">
      <c r="B296" s="42"/>
      <c r="C296" s="43"/>
      <c r="D296" s="43"/>
      <c r="E296" s="43"/>
      <c r="F296" s="43"/>
      <c r="G296" s="59"/>
      <c r="H296" s="43"/>
    </row>
    <row r="297" spans="2:8" ht="12.75">
      <c r="B297" s="42"/>
      <c r="C297" s="43"/>
      <c r="D297" s="43"/>
      <c r="E297" s="43"/>
      <c r="F297" s="43"/>
      <c r="G297" s="59"/>
      <c r="H297" s="43"/>
    </row>
    <row r="298" spans="2:8" ht="12.75">
      <c r="B298" s="42"/>
      <c r="C298" s="43"/>
      <c r="D298" s="43"/>
      <c r="E298" s="43"/>
      <c r="F298" s="43"/>
      <c r="G298" s="59"/>
      <c r="H298" s="43"/>
    </row>
    <row r="299" spans="2:8" ht="12.75">
      <c r="B299" s="42"/>
      <c r="C299" s="43"/>
      <c r="D299" s="43"/>
      <c r="E299" s="43"/>
      <c r="F299" s="43"/>
      <c r="G299" s="59"/>
      <c r="H299" s="43"/>
    </row>
    <row r="300" spans="2:8" ht="12.75">
      <c r="B300" s="42"/>
      <c r="C300" s="43"/>
      <c r="D300" s="43"/>
      <c r="E300" s="43"/>
      <c r="F300" s="43"/>
      <c r="G300" s="59"/>
      <c r="H300" s="43"/>
    </row>
    <row r="301" spans="2:8" ht="12.75">
      <c r="B301" s="42"/>
      <c r="C301" s="43"/>
      <c r="D301" s="43"/>
      <c r="E301" s="43"/>
      <c r="F301" s="43"/>
      <c r="G301" s="59"/>
      <c r="H301" s="43"/>
    </row>
    <row r="302" spans="2:8" ht="12.75">
      <c r="B302" s="42"/>
      <c r="C302" s="43"/>
      <c r="D302" s="43"/>
      <c r="E302" s="43"/>
      <c r="F302" s="43"/>
      <c r="G302" s="59"/>
      <c r="H302" s="43"/>
    </row>
    <row r="303" spans="2:8" ht="12.75">
      <c r="B303" s="42"/>
      <c r="C303" s="43"/>
      <c r="D303" s="43"/>
      <c r="E303" s="43"/>
      <c r="F303" s="43"/>
      <c r="G303" s="59"/>
      <c r="H303" s="43"/>
    </row>
    <row r="304" spans="2:8" ht="12.75">
      <c r="B304" s="42"/>
      <c r="C304" s="43"/>
      <c r="D304" s="43"/>
      <c r="E304" s="43"/>
      <c r="F304" s="43"/>
      <c r="G304" s="59"/>
      <c r="H304" s="43"/>
    </row>
    <row r="305" spans="2:8" ht="12.75">
      <c r="B305" s="42"/>
      <c r="C305" s="43"/>
      <c r="D305" s="43"/>
      <c r="E305" s="43"/>
      <c r="F305" s="43"/>
      <c r="G305" s="59"/>
      <c r="H305" s="43"/>
    </row>
    <row r="306" spans="2:8" ht="12.75">
      <c r="B306" s="42"/>
      <c r="C306" s="43"/>
      <c r="D306" s="43"/>
      <c r="E306" s="43"/>
      <c r="F306" s="43"/>
      <c r="G306" s="59"/>
      <c r="H306" s="43"/>
    </row>
    <row r="307" spans="2:8" ht="12.75">
      <c r="B307" s="42"/>
      <c r="C307" s="43"/>
      <c r="D307" s="43"/>
      <c r="E307" s="43"/>
      <c r="F307" s="43"/>
      <c r="G307" s="59"/>
      <c r="H307" s="43"/>
    </row>
    <row r="308" spans="2:8" ht="12.75">
      <c r="B308" s="42"/>
      <c r="C308" s="43"/>
      <c r="D308" s="43"/>
      <c r="E308" s="43"/>
      <c r="F308" s="43"/>
      <c r="G308" s="59"/>
      <c r="H308" s="43"/>
    </row>
    <row r="309" spans="2:8" ht="12.75">
      <c r="B309" s="42"/>
      <c r="C309" s="43"/>
      <c r="D309" s="43"/>
      <c r="E309" s="43"/>
      <c r="F309" s="43"/>
      <c r="G309" s="59"/>
      <c r="H309" s="43"/>
    </row>
    <row r="310" spans="2:8" ht="12.75">
      <c r="B310" s="42"/>
      <c r="C310" s="43"/>
      <c r="D310" s="43"/>
      <c r="E310" s="43"/>
      <c r="F310" s="43"/>
      <c r="G310" s="59"/>
      <c r="H310" s="43"/>
    </row>
    <row r="311" spans="2:8" ht="12.75">
      <c r="B311" s="42"/>
      <c r="C311" s="43"/>
      <c r="D311" s="43"/>
      <c r="E311" s="43"/>
      <c r="F311" s="43"/>
      <c r="G311" s="59"/>
      <c r="H311" s="43"/>
    </row>
    <row r="312" spans="2:8" ht="12.75">
      <c r="B312" s="42"/>
      <c r="C312" s="43"/>
      <c r="D312" s="43"/>
      <c r="E312" s="43"/>
      <c r="F312" s="43"/>
      <c r="G312" s="59"/>
      <c r="H312" s="43"/>
    </row>
    <row r="313" spans="2:8" ht="12.75">
      <c r="B313" s="42"/>
      <c r="C313" s="43"/>
      <c r="D313" s="43"/>
      <c r="E313" s="43"/>
      <c r="F313" s="43"/>
      <c r="G313" s="59"/>
      <c r="H313" s="43"/>
    </row>
    <row r="314" spans="2:8" ht="12.75">
      <c r="B314" s="42"/>
      <c r="C314" s="43"/>
      <c r="D314" s="43"/>
      <c r="E314" s="43"/>
      <c r="F314" s="43"/>
      <c r="G314" s="59"/>
      <c r="H314" s="43"/>
    </row>
    <row r="315" spans="2:8" ht="12.75">
      <c r="B315" s="42"/>
      <c r="C315" s="43"/>
      <c r="D315" s="43"/>
      <c r="E315" s="43"/>
      <c r="F315" s="43"/>
      <c r="G315" s="59"/>
      <c r="H315" s="43"/>
    </row>
    <row r="316" spans="2:8" ht="12.75">
      <c r="B316" s="42"/>
      <c r="C316" s="43"/>
      <c r="D316" s="43"/>
      <c r="E316" s="43"/>
      <c r="F316" s="43"/>
      <c r="G316" s="59"/>
      <c r="H316" s="43"/>
    </row>
    <row r="317" spans="2:8" ht="12.75">
      <c r="B317" s="42"/>
      <c r="C317" s="43"/>
      <c r="D317" s="43"/>
      <c r="E317" s="43"/>
      <c r="F317" s="43"/>
      <c r="G317" s="59"/>
      <c r="H317" s="43"/>
    </row>
    <row r="318" spans="2:8" ht="12.75">
      <c r="B318" s="42"/>
      <c r="C318" s="43"/>
      <c r="D318" s="43"/>
      <c r="E318" s="43"/>
      <c r="F318" s="43"/>
      <c r="G318" s="59"/>
      <c r="H318" s="43"/>
    </row>
    <row r="319" spans="2:8" ht="12.75">
      <c r="B319" s="42"/>
      <c r="C319" s="43"/>
      <c r="D319" s="43"/>
      <c r="E319" s="43"/>
      <c r="F319" s="43"/>
      <c r="G319" s="59"/>
      <c r="H319" s="43"/>
    </row>
    <row r="320" spans="2:8" ht="12.75">
      <c r="B320" s="42"/>
      <c r="C320" s="43"/>
      <c r="D320" s="43"/>
      <c r="E320" s="43"/>
      <c r="F320" s="43"/>
      <c r="G320" s="59"/>
      <c r="H320" s="43"/>
    </row>
    <row r="321" spans="2:8" ht="12.75">
      <c r="B321" s="42"/>
      <c r="C321" s="43"/>
      <c r="D321" s="43"/>
      <c r="E321" s="43"/>
      <c r="F321" s="43"/>
      <c r="G321" s="59"/>
      <c r="H321" s="43"/>
    </row>
    <row r="322" spans="2:8" ht="12.75">
      <c r="B322" s="42"/>
      <c r="C322" s="43"/>
      <c r="D322" s="43"/>
      <c r="E322" s="43"/>
      <c r="F322" s="43"/>
      <c r="G322" s="59"/>
      <c r="H322" s="43"/>
    </row>
    <row r="323" spans="2:8" ht="12.75">
      <c r="B323" s="42"/>
      <c r="C323" s="43"/>
      <c r="D323" s="43"/>
      <c r="E323" s="43"/>
      <c r="F323" s="43"/>
      <c r="G323" s="59"/>
      <c r="H323" s="43"/>
    </row>
    <row r="324" spans="2:8" ht="12.75">
      <c r="B324" s="42"/>
      <c r="C324" s="43"/>
      <c r="D324" s="43"/>
      <c r="E324" s="43"/>
      <c r="F324" s="43"/>
      <c r="G324" s="59"/>
      <c r="H324" s="43"/>
    </row>
    <row r="325" spans="2:8" ht="12.75">
      <c r="B325" s="42"/>
      <c r="C325" s="43"/>
      <c r="D325" s="43"/>
      <c r="E325" s="43"/>
      <c r="F325" s="43"/>
      <c r="G325" s="59"/>
      <c r="H325" s="43"/>
    </row>
    <row r="326" spans="2:8" ht="12.75">
      <c r="B326" s="42"/>
      <c r="C326" s="43"/>
      <c r="D326" s="43"/>
      <c r="E326" s="43"/>
      <c r="F326" s="43"/>
      <c r="G326" s="59"/>
      <c r="H326" s="43"/>
    </row>
    <row r="327" spans="2:8" ht="12.75">
      <c r="B327" s="42"/>
      <c r="C327" s="43"/>
      <c r="D327" s="43"/>
      <c r="E327" s="43"/>
      <c r="F327" s="43"/>
      <c r="G327" s="59"/>
      <c r="H327" s="43"/>
    </row>
    <row r="328" spans="2:8" ht="12.75">
      <c r="B328" s="42"/>
      <c r="C328" s="43"/>
      <c r="D328" s="43"/>
      <c r="E328" s="43"/>
      <c r="F328" s="43"/>
      <c r="G328" s="59"/>
      <c r="H328" s="43"/>
    </row>
    <row r="329" spans="2:8" ht="12.75">
      <c r="B329" s="42"/>
      <c r="C329" s="43"/>
      <c r="D329" s="43"/>
      <c r="E329" s="43"/>
      <c r="F329" s="43"/>
      <c r="G329" s="59"/>
      <c r="H329" s="43"/>
    </row>
    <row r="330" spans="2:8" ht="12.75">
      <c r="B330" s="42"/>
      <c r="C330" s="43"/>
      <c r="D330" s="43"/>
      <c r="E330" s="43"/>
      <c r="F330" s="43"/>
      <c r="G330" s="59"/>
      <c r="H330" s="43"/>
    </row>
    <row r="331" spans="2:8" ht="12.75">
      <c r="B331" s="42"/>
      <c r="C331" s="43"/>
      <c r="D331" s="43"/>
      <c r="E331" s="43"/>
      <c r="F331" s="43"/>
      <c r="G331" s="59"/>
      <c r="H331" s="43"/>
    </row>
    <row r="332" spans="2:8" ht="12.75">
      <c r="B332" s="42"/>
      <c r="C332" s="43"/>
      <c r="D332" s="43"/>
      <c r="E332" s="43"/>
      <c r="F332" s="43"/>
      <c r="G332" s="59"/>
      <c r="H332" s="43"/>
    </row>
    <row r="333" spans="2:8" ht="12.75">
      <c r="B333" s="42"/>
      <c r="C333" s="43"/>
      <c r="D333" s="43"/>
      <c r="E333" s="43"/>
      <c r="F333" s="43"/>
      <c r="G333" s="59"/>
      <c r="H333" s="43"/>
    </row>
    <row r="334" spans="2:8" ht="12.75">
      <c r="B334" s="42"/>
      <c r="C334" s="43"/>
      <c r="D334" s="43"/>
      <c r="E334" s="43"/>
      <c r="F334" s="43"/>
      <c r="G334" s="59"/>
      <c r="H334" s="43"/>
    </row>
    <row r="335" spans="2:8" ht="12.75">
      <c r="B335" s="42"/>
      <c r="C335" s="43"/>
      <c r="D335" s="43"/>
      <c r="E335" s="43"/>
      <c r="F335" s="43"/>
      <c r="G335" s="59"/>
      <c r="H335" s="43"/>
    </row>
    <row r="336" spans="2:8" ht="12.75">
      <c r="B336" s="42"/>
      <c r="C336" s="43"/>
      <c r="D336" s="43"/>
      <c r="E336" s="43"/>
      <c r="F336" s="43"/>
      <c r="G336" s="59"/>
      <c r="H336" s="43"/>
    </row>
    <row r="337" spans="2:8" ht="12.75">
      <c r="B337" s="42"/>
      <c r="C337" s="43"/>
      <c r="D337" s="43"/>
      <c r="E337" s="43"/>
      <c r="F337" s="43"/>
      <c r="G337" s="59"/>
      <c r="H337" s="43"/>
    </row>
    <row r="338" spans="2:8" ht="12.75">
      <c r="B338" s="42"/>
      <c r="C338" s="43"/>
      <c r="D338" s="43"/>
      <c r="E338" s="43"/>
      <c r="F338" s="43"/>
      <c r="G338" s="59"/>
      <c r="H338" s="43"/>
    </row>
    <row r="339" spans="2:8" ht="12.75">
      <c r="B339" s="42"/>
      <c r="C339" s="43"/>
      <c r="D339" s="43"/>
      <c r="E339" s="43"/>
      <c r="F339" s="43"/>
      <c r="G339" s="59"/>
      <c r="H339" s="43"/>
    </row>
    <row r="340" spans="2:8" ht="12.75">
      <c r="B340" s="42"/>
      <c r="C340" s="43"/>
      <c r="D340" s="43"/>
      <c r="E340" s="43"/>
      <c r="F340" s="43"/>
      <c r="G340" s="59"/>
      <c r="H340" s="43"/>
    </row>
    <row r="341" spans="2:8" ht="12.75">
      <c r="B341" s="42"/>
      <c r="C341" s="43"/>
      <c r="D341" s="43"/>
      <c r="E341" s="43"/>
      <c r="F341" s="43"/>
      <c r="G341" s="59"/>
      <c r="H341" s="43"/>
    </row>
    <row r="342" spans="2:8" ht="12.75">
      <c r="B342" s="42"/>
      <c r="C342" s="43"/>
      <c r="D342" s="43"/>
      <c r="E342" s="43"/>
      <c r="F342" s="43"/>
      <c r="G342" s="59"/>
      <c r="H342" s="43"/>
    </row>
    <row r="343" spans="2:8" ht="12.75">
      <c r="B343" s="42"/>
      <c r="C343" s="43"/>
      <c r="D343" s="43"/>
      <c r="E343" s="43"/>
      <c r="F343" s="43"/>
      <c r="G343" s="59"/>
      <c r="H343" s="43"/>
    </row>
    <row r="344" spans="2:8" ht="12.75">
      <c r="B344" s="42"/>
      <c r="C344" s="43"/>
      <c r="D344" s="43"/>
      <c r="E344" s="43"/>
      <c r="F344" s="43"/>
      <c r="G344" s="59"/>
      <c r="H344" s="43"/>
    </row>
    <row r="345" spans="2:8" ht="12.75">
      <c r="B345" s="42"/>
      <c r="C345" s="43"/>
      <c r="D345" s="43"/>
      <c r="E345" s="43"/>
      <c r="F345" s="43"/>
      <c r="G345" s="59"/>
      <c r="H345" s="43"/>
    </row>
    <row r="346" spans="2:8" ht="12.75">
      <c r="B346" s="42"/>
      <c r="C346" s="43"/>
      <c r="D346" s="43"/>
      <c r="E346" s="43"/>
      <c r="F346" s="43"/>
      <c r="G346" s="59"/>
      <c r="H346" s="43"/>
    </row>
    <row r="347" spans="2:8" ht="12.75">
      <c r="B347" s="42"/>
      <c r="C347" s="43"/>
      <c r="D347" s="43"/>
      <c r="E347" s="43"/>
      <c r="F347" s="43"/>
      <c r="G347" s="59"/>
      <c r="H347" s="43"/>
    </row>
    <row r="348" spans="2:8" ht="12.75">
      <c r="B348" s="42"/>
      <c r="C348" s="43"/>
      <c r="D348" s="43"/>
      <c r="E348" s="43"/>
      <c r="F348" s="43"/>
      <c r="G348" s="59"/>
      <c r="H348" s="43"/>
    </row>
    <row r="349" spans="2:8" ht="12.75">
      <c r="B349" s="42"/>
      <c r="C349" s="43"/>
      <c r="D349" s="43"/>
      <c r="E349" s="43"/>
      <c r="F349" s="43"/>
      <c r="G349" s="59"/>
      <c r="H349" s="43"/>
    </row>
    <row r="350" spans="2:8" ht="12.75">
      <c r="B350" s="42"/>
      <c r="C350" s="43"/>
      <c r="D350" s="43"/>
      <c r="E350" s="43"/>
      <c r="F350" s="43"/>
      <c r="G350" s="59"/>
      <c r="H350" s="43"/>
    </row>
    <row r="351" spans="2:8" ht="12.75">
      <c r="B351" s="42"/>
      <c r="C351" s="43"/>
      <c r="D351" s="43"/>
      <c r="E351" s="43"/>
      <c r="F351" s="43"/>
      <c r="G351" s="59"/>
      <c r="H351" s="43"/>
    </row>
    <row r="352" spans="2:8" ht="12.75">
      <c r="B352" s="42"/>
      <c r="C352" s="43"/>
      <c r="D352" s="43"/>
      <c r="E352" s="43"/>
      <c r="F352" s="43"/>
      <c r="G352" s="59"/>
      <c r="H352" s="43"/>
    </row>
    <row r="353" spans="2:8" ht="12.75">
      <c r="B353" s="42"/>
      <c r="C353" s="43"/>
      <c r="D353" s="43"/>
      <c r="E353" s="43"/>
      <c r="F353" s="43"/>
      <c r="G353" s="59"/>
      <c r="H353" s="43"/>
    </row>
    <row r="354" spans="2:8" ht="12.75">
      <c r="B354" s="42"/>
      <c r="C354" s="43"/>
      <c r="D354" s="43"/>
      <c r="E354" s="43"/>
      <c r="F354" s="43"/>
      <c r="G354" s="59"/>
      <c r="H354" s="43"/>
    </row>
    <row r="355" spans="2:8" ht="12.75">
      <c r="B355" s="42"/>
      <c r="C355" s="43"/>
      <c r="D355" s="43"/>
      <c r="E355" s="43"/>
      <c r="F355" s="43"/>
      <c r="G355" s="59"/>
      <c r="H355" s="43"/>
    </row>
    <row r="356" spans="2:8" ht="12.75">
      <c r="B356" s="42"/>
      <c r="C356" s="43"/>
      <c r="D356" s="43"/>
      <c r="E356" s="43"/>
      <c r="F356" s="43"/>
      <c r="G356" s="59"/>
      <c r="H356" s="43"/>
    </row>
    <row r="357" spans="2:8" ht="12.75">
      <c r="B357" s="42"/>
      <c r="C357" s="43"/>
      <c r="D357" s="43"/>
      <c r="E357" s="43"/>
      <c r="F357" s="43"/>
      <c r="G357" s="59"/>
      <c r="H357" s="43"/>
    </row>
    <row r="358" spans="2:8" ht="12.75">
      <c r="B358" s="42"/>
      <c r="C358" s="43"/>
      <c r="D358" s="43"/>
      <c r="E358" s="43"/>
      <c r="F358" s="43"/>
      <c r="G358" s="59"/>
      <c r="H358" s="43"/>
    </row>
    <row r="359" spans="2:8" ht="12.75">
      <c r="B359" s="42"/>
      <c r="C359" s="43"/>
      <c r="D359" s="43"/>
      <c r="E359" s="43"/>
      <c r="F359" s="43"/>
      <c r="G359" s="59"/>
      <c r="H359" s="43"/>
    </row>
    <row r="360" spans="2:8" ht="12.75">
      <c r="B360" s="42"/>
      <c r="C360" s="43"/>
      <c r="D360" s="43"/>
      <c r="E360" s="43"/>
      <c r="F360" s="43"/>
      <c r="G360" s="59"/>
      <c r="H360" s="43"/>
    </row>
    <row r="361" spans="2:8" ht="12.75">
      <c r="B361" s="42"/>
      <c r="C361" s="43"/>
      <c r="D361" s="43"/>
      <c r="E361" s="43"/>
      <c r="F361" s="43"/>
      <c r="G361" s="59"/>
      <c r="H361" s="43"/>
    </row>
    <row r="362" spans="2:8" ht="12.75">
      <c r="B362" s="42"/>
      <c r="C362" s="43"/>
      <c r="D362" s="43"/>
      <c r="E362" s="43"/>
      <c r="F362" s="43"/>
      <c r="G362" s="59"/>
      <c r="H362" s="43"/>
    </row>
    <row r="363" spans="2:8" ht="12.75">
      <c r="B363" s="42"/>
      <c r="C363" s="43"/>
      <c r="D363" s="43"/>
      <c r="E363" s="43"/>
      <c r="F363" s="43"/>
      <c r="G363" s="59"/>
      <c r="H363" s="43"/>
    </row>
    <row r="364" spans="2:8" ht="12.75">
      <c r="B364" s="42"/>
      <c r="C364" s="43"/>
      <c r="D364" s="43"/>
      <c r="E364" s="43"/>
      <c r="F364" s="43"/>
      <c r="G364" s="59"/>
      <c r="H364" s="43"/>
    </row>
    <row r="365" spans="2:8" ht="12.75">
      <c r="B365" s="42"/>
      <c r="C365" s="43"/>
      <c r="D365" s="43"/>
      <c r="E365" s="43"/>
      <c r="F365" s="43"/>
      <c r="G365" s="59"/>
      <c r="H365" s="43"/>
    </row>
    <row r="366" spans="2:8" ht="12.75">
      <c r="B366" s="42"/>
      <c r="C366" s="43"/>
      <c r="D366" s="43"/>
      <c r="E366" s="43"/>
      <c r="F366" s="43"/>
      <c r="G366" s="59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B11">
      <selection activeCell="E27" sqref="E27"/>
    </sheetView>
  </sheetViews>
  <sheetFormatPr defaultColWidth="9.140625" defaultRowHeight="12.75"/>
  <cols>
    <col min="1" max="1" width="32.140625" style="47" customWidth="1"/>
    <col min="2" max="2" width="4.00390625" style="47" customWidth="1"/>
    <col min="3" max="3" width="12.00390625" style="47" customWidth="1"/>
    <col min="4" max="4" width="15.57421875" style="47" customWidth="1"/>
    <col min="5" max="5" width="15.7109375" style="47" customWidth="1"/>
    <col min="6" max="6" width="14.7109375" style="47" bestFit="1" customWidth="1"/>
    <col min="7" max="7" width="13.57421875" style="47" bestFit="1" customWidth="1"/>
    <col min="8" max="8" width="9.140625" style="47" customWidth="1"/>
    <col min="9" max="9" width="11.28125" style="47" bestFit="1" customWidth="1"/>
    <col min="10" max="16384" width="9.140625" style="47" customWidth="1"/>
  </cols>
  <sheetData>
    <row r="1" ht="12.75">
      <c r="A1" s="1" t="s">
        <v>0</v>
      </c>
    </row>
    <row r="2" spans="1:6" ht="12.75" customHeight="1">
      <c r="A2" s="48" t="s">
        <v>82</v>
      </c>
      <c r="F2" s="49"/>
    </row>
    <row r="3" ht="12.75">
      <c r="A3" s="1" t="s">
        <v>106</v>
      </c>
    </row>
    <row r="5" ht="12.75">
      <c r="D5" s="50" t="s">
        <v>42</v>
      </c>
    </row>
    <row r="6" spans="3:6" ht="12.75">
      <c r="C6" s="50" t="s">
        <v>97</v>
      </c>
      <c r="D6" s="50" t="s">
        <v>44</v>
      </c>
      <c r="E6" s="50" t="s">
        <v>60</v>
      </c>
      <c r="F6" s="50" t="s">
        <v>96</v>
      </c>
    </row>
    <row r="7" spans="3:7" ht="12.75">
      <c r="C7" s="50" t="s">
        <v>61</v>
      </c>
      <c r="D7" s="50" t="s">
        <v>62</v>
      </c>
      <c r="E7" s="50" t="s">
        <v>63</v>
      </c>
      <c r="F7" s="50" t="s">
        <v>43</v>
      </c>
      <c r="G7" s="50" t="s">
        <v>64</v>
      </c>
    </row>
    <row r="8" spans="3:7" ht="12.75">
      <c r="C8" s="50" t="s">
        <v>65</v>
      </c>
      <c r="D8" s="50" t="s">
        <v>65</v>
      </c>
      <c r="E8" s="50" t="s">
        <v>65</v>
      </c>
      <c r="F8" s="50" t="s">
        <v>65</v>
      </c>
      <c r="G8" s="50" t="s">
        <v>65</v>
      </c>
    </row>
    <row r="10" spans="1:7" ht="12.75">
      <c r="A10" s="48" t="s">
        <v>94</v>
      </c>
      <c r="C10" s="55">
        <v>52200000</v>
      </c>
      <c r="D10" s="55">
        <v>14065</v>
      </c>
      <c r="E10" s="55">
        <v>522284</v>
      </c>
      <c r="F10" s="55">
        <v>-47874480</v>
      </c>
      <c r="G10" s="55">
        <f>SUM(C10:F10)</f>
        <v>4861869</v>
      </c>
    </row>
    <row r="11" spans="3:7" ht="12.75">
      <c r="C11" s="56"/>
      <c r="D11" s="56"/>
      <c r="E11" s="56"/>
      <c r="F11" s="56"/>
      <c r="G11" s="56"/>
    </row>
    <row r="12" spans="1:7" ht="12.75">
      <c r="A12" s="47" t="s">
        <v>66</v>
      </c>
      <c r="C12" s="53">
        <v>0</v>
      </c>
      <c r="D12" s="53">
        <v>-150398</v>
      </c>
      <c r="E12" s="53">
        <v>0</v>
      </c>
      <c r="F12" s="53">
        <v>0</v>
      </c>
      <c r="G12" s="52">
        <f>SUM(C12:F12)</f>
        <v>-150398</v>
      </c>
    </row>
    <row r="13" spans="3:7" ht="12.75">
      <c r="C13" s="56"/>
      <c r="D13" s="56"/>
      <c r="E13" s="56"/>
      <c r="F13" s="56"/>
      <c r="G13" s="56"/>
    </row>
    <row r="14" spans="1:7" ht="12.75">
      <c r="A14" s="47" t="s">
        <v>90</v>
      </c>
      <c r="C14" s="53">
        <v>0</v>
      </c>
      <c r="D14" s="53">
        <v>0</v>
      </c>
      <c r="E14" s="53">
        <v>0</v>
      </c>
      <c r="F14" s="53">
        <v>-417557</v>
      </c>
      <c r="G14" s="52">
        <f>SUM(C14:F14)</f>
        <v>-417557</v>
      </c>
    </row>
    <row r="15" spans="3:7" ht="12.75">
      <c r="C15" s="56"/>
      <c r="D15" s="56"/>
      <c r="E15" s="56"/>
      <c r="F15" s="56"/>
      <c r="G15" s="56"/>
    </row>
    <row r="16" spans="3:7" ht="12.75">
      <c r="C16" s="54"/>
      <c r="D16" s="54"/>
      <c r="E16" s="54"/>
      <c r="F16" s="54"/>
      <c r="G16" s="54"/>
    </row>
    <row r="17" spans="1:7" s="48" customFormat="1" ht="12.75">
      <c r="A17" s="48" t="s">
        <v>95</v>
      </c>
      <c r="C17" s="55">
        <f>SUM(C10:C16)</f>
        <v>52200000</v>
      </c>
      <c r="D17" s="55">
        <f>SUM(D10:D16)</f>
        <v>-136333</v>
      </c>
      <c r="E17" s="55">
        <f>SUM(E10:E16)</f>
        <v>522284</v>
      </c>
      <c r="F17" s="55">
        <f>SUM(F10:F16)</f>
        <v>-48292037</v>
      </c>
      <c r="G17" s="55">
        <f>SUM(G10:G16)</f>
        <v>4293914</v>
      </c>
    </row>
    <row r="18" spans="1:7" ht="12.75">
      <c r="A18" s="57"/>
      <c r="C18" s="52"/>
      <c r="D18" s="52"/>
      <c r="E18" s="52"/>
      <c r="F18" s="52"/>
      <c r="G18" s="52"/>
    </row>
    <row r="19" spans="1:7" ht="12.75">
      <c r="A19" s="47" t="s">
        <v>66</v>
      </c>
      <c r="C19" s="53">
        <v>0</v>
      </c>
      <c r="D19" s="11">
        <v>-164325</v>
      </c>
      <c r="E19" s="11">
        <v>0</v>
      </c>
      <c r="F19" s="11">
        <v>0</v>
      </c>
      <c r="G19" s="52">
        <f>SUM(C19:F19)</f>
        <v>-164325</v>
      </c>
    </row>
    <row r="20" spans="3:7" ht="12.75">
      <c r="C20" s="56"/>
      <c r="D20" s="4"/>
      <c r="E20" s="4"/>
      <c r="F20" s="4"/>
      <c r="G20" s="56"/>
    </row>
    <row r="21" spans="1:7" ht="12.75">
      <c r="A21" s="47" t="s">
        <v>90</v>
      </c>
      <c r="C21" s="53">
        <v>0</v>
      </c>
      <c r="D21" s="11">
        <v>0</v>
      </c>
      <c r="E21" s="11">
        <v>0</v>
      </c>
      <c r="F21" s="11">
        <v>-1161816</v>
      </c>
      <c r="G21" s="52">
        <f>SUM(C21:F21)</f>
        <v>-1161816</v>
      </c>
    </row>
    <row r="22" spans="3:7" ht="12.75">
      <c r="C22" s="56"/>
      <c r="D22" s="56"/>
      <c r="E22" s="56"/>
      <c r="F22" s="56"/>
      <c r="G22" s="56"/>
    </row>
    <row r="24" spans="1:7" s="48" customFormat="1" ht="13.5" thickBot="1">
      <c r="A24" s="48" t="s">
        <v>110</v>
      </c>
      <c r="C24" s="62">
        <f>SUM(C17:C23)</f>
        <v>52200000</v>
      </c>
      <c r="D24" s="62">
        <f>SUM(D17:D23)</f>
        <v>-300658</v>
      </c>
      <c r="E24" s="62">
        <f>SUM(E17:E23)</f>
        <v>522284</v>
      </c>
      <c r="F24" s="62">
        <f>SUM(F17:F23)</f>
        <v>-49453853</v>
      </c>
      <c r="G24" s="62">
        <f>SUM(G17:G23)</f>
        <v>2967773</v>
      </c>
    </row>
    <row r="25" spans="1:7" ht="12.75">
      <c r="A25" s="57"/>
      <c r="C25" s="51"/>
      <c r="D25" s="51"/>
      <c r="E25" s="51"/>
      <c r="F25" s="51"/>
      <c r="G25" s="51"/>
    </row>
    <row r="26" spans="1:7" ht="12.75">
      <c r="A26" s="57"/>
      <c r="C26" s="51"/>
      <c r="D26" s="51"/>
      <c r="E26" s="51"/>
      <c r="F26" s="51"/>
      <c r="G26" s="51"/>
    </row>
    <row r="27" ht="12.75">
      <c r="A27" s="57"/>
    </row>
    <row r="28" ht="12.75">
      <c r="A28" s="47" t="s">
        <v>71</v>
      </c>
    </row>
    <row r="29" ht="12.75">
      <c r="A29" s="47" t="s">
        <v>75</v>
      </c>
    </row>
  </sheetData>
  <printOptions/>
  <pageMargins left="0.8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tabSelected="1" workbookViewId="0" topLeftCell="A1">
      <selection activeCell="B63" sqref="B63"/>
    </sheetView>
  </sheetViews>
  <sheetFormatPr defaultColWidth="9.140625" defaultRowHeight="12.75"/>
  <cols>
    <col min="1" max="1" width="58.28125" style="3" customWidth="1"/>
    <col min="2" max="2" width="14.00390625" style="3" customWidth="1"/>
    <col min="3" max="3" width="2.57421875" style="3" customWidth="1"/>
    <col min="4" max="4" width="13.7109375" style="66" customWidth="1"/>
    <col min="5" max="5" width="9.421875" style="3" bestFit="1" customWidth="1"/>
    <col min="6" max="6" width="11.8515625" style="3" bestFit="1" customWidth="1"/>
    <col min="7" max="7" width="7.7109375" style="3" bestFit="1" customWidth="1"/>
    <col min="8" max="8" width="9.7109375" style="3" bestFit="1" customWidth="1"/>
    <col min="9" max="10" width="10.140625" style="3" bestFit="1" customWidth="1"/>
    <col min="11" max="11" width="8.421875" style="3" bestFit="1" customWidth="1"/>
    <col min="12" max="12" width="6.8515625" style="3" bestFit="1" customWidth="1"/>
    <col min="13" max="15" width="7.00390625" style="3" bestFit="1" customWidth="1"/>
    <col min="16" max="16" width="8.421875" style="3" bestFit="1" customWidth="1"/>
    <col min="17" max="17" width="6.8515625" style="3" bestFit="1" customWidth="1"/>
    <col min="18" max="18" width="7.7109375" style="3" bestFit="1" customWidth="1"/>
    <col min="19" max="19" width="8.00390625" style="3" bestFit="1" customWidth="1"/>
    <col min="20" max="20" width="11.140625" style="3" bestFit="1" customWidth="1"/>
    <col min="21" max="21" width="10.140625" style="3" bestFit="1" customWidth="1"/>
    <col min="22" max="16384" width="9.140625" style="3" customWidth="1"/>
  </cols>
  <sheetData>
    <row r="1" spans="1:28" ht="12.75">
      <c r="A1" s="1" t="s">
        <v>0</v>
      </c>
      <c r="C1" s="37"/>
      <c r="D1" s="6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2.75">
      <c r="A2" s="1" t="s">
        <v>41</v>
      </c>
      <c r="C2" s="4"/>
      <c r="D2" s="64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4"/>
      <c r="W2" s="4"/>
      <c r="X2" s="4"/>
      <c r="Y2" s="4"/>
      <c r="Z2" s="4"/>
      <c r="AA2" s="4"/>
      <c r="AB2" s="4"/>
    </row>
    <row r="3" spans="1:28" ht="12.75">
      <c r="A3" s="1" t="s">
        <v>111</v>
      </c>
      <c r="C3" s="4"/>
      <c r="D3" s="64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"/>
      <c r="W3" s="4"/>
      <c r="X3" s="4"/>
      <c r="Y3" s="4"/>
      <c r="Z3" s="4"/>
      <c r="AA3" s="4"/>
      <c r="AB3" s="4"/>
    </row>
    <row r="4" spans="1:28" ht="12.75">
      <c r="A4" s="1"/>
      <c r="C4" s="4"/>
      <c r="D4" s="63"/>
      <c r="E4" s="4"/>
      <c r="F4" s="2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67" t="s">
        <v>112</v>
      </c>
      <c r="C5" s="4"/>
      <c r="D5" s="67" t="s">
        <v>113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4"/>
      <c r="W5" s="4"/>
      <c r="X5" s="4"/>
      <c r="Y5" s="4"/>
      <c r="Z5" s="4"/>
      <c r="AA5" s="4"/>
      <c r="AB5" s="4"/>
    </row>
    <row r="6" spans="2:28" ht="12.75">
      <c r="B6" s="72" t="s">
        <v>2</v>
      </c>
      <c r="C6" s="4"/>
      <c r="D6" s="65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4"/>
      <c r="W6" s="4"/>
      <c r="X6" s="4"/>
      <c r="Y6" s="4"/>
      <c r="Z6" s="4"/>
      <c r="AA6" s="4"/>
      <c r="AB6" s="4"/>
    </row>
    <row r="7" spans="1:28" ht="12.75">
      <c r="A7" s="1" t="s">
        <v>45</v>
      </c>
      <c r="C7" s="4"/>
      <c r="D7" s="6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3:28" ht="12.75">
      <c r="C8" s="4"/>
      <c r="D8" s="63"/>
      <c r="E8" s="4"/>
      <c r="F8" s="4"/>
      <c r="G8" s="4"/>
      <c r="H8" s="4"/>
      <c r="I8" s="4"/>
      <c r="J8" s="4"/>
      <c r="K8" s="4"/>
      <c r="L8" s="1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>
      <c r="A9" s="3" t="s">
        <v>98</v>
      </c>
      <c r="B9" s="11">
        <v>-1176</v>
      </c>
      <c r="C9" s="4"/>
      <c r="D9" s="11">
        <v>-546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2:28" ht="12.75">
      <c r="B10" s="4"/>
      <c r="C10" s="4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s="3" t="s">
        <v>46</v>
      </c>
      <c r="B11" s="4"/>
      <c r="C11" s="4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4" ht="12.75">
      <c r="A12" s="3" t="s">
        <v>47</v>
      </c>
      <c r="B12" s="11">
        <v>171</v>
      </c>
      <c r="D12" s="9">
        <v>197</v>
      </c>
    </row>
    <row r="13" spans="1:4" ht="12.75">
      <c r="A13" s="3" t="s">
        <v>48</v>
      </c>
      <c r="B13" s="11">
        <v>276</v>
      </c>
      <c r="D13" s="9">
        <v>281</v>
      </c>
    </row>
    <row r="14" spans="1:4" ht="12.75">
      <c r="A14" s="3" t="s">
        <v>49</v>
      </c>
      <c r="B14" s="11">
        <v>-189</v>
      </c>
      <c r="D14" s="9">
        <v>38</v>
      </c>
    </row>
    <row r="15" spans="1:4" ht="12.75">
      <c r="A15" s="3" t="s">
        <v>85</v>
      </c>
      <c r="B15" s="11">
        <v>0</v>
      </c>
      <c r="D15" s="9">
        <v>42</v>
      </c>
    </row>
    <row r="16" spans="1:4" ht="12.75">
      <c r="A16" s="3" t="s">
        <v>119</v>
      </c>
      <c r="B16" s="11">
        <v>-13</v>
      </c>
      <c r="D16" s="9">
        <v>0</v>
      </c>
    </row>
    <row r="17" spans="1:4" ht="12.75">
      <c r="A17" s="3" t="s">
        <v>84</v>
      </c>
      <c r="B17" s="11">
        <v>0</v>
      </c>
      <c r="D17" s="9">
        <v>-39</v>
      </c>
    </row>
    <row r="18" spans="1:4" ht="12.75">
      <c r="A18" s="3" t="s">
        <v>126</v>
      </c>
      <c r="B18" s="11">
        <v>-49.76692</v>
      </c>
      <c r="D18" s="9">
        <v>0</v>
      </c>
    </row>
    <row r="19" spans="1:4" ht="12.75">
      <c r="A19" s="3" t="s">
        <v>50</v>
      </c>
      <c r="B19" s="11">
        <v>519</v>
      </c>
      <c r="D19" s="9">
        <v>571</v>
      </c>
    </row>
    <row r="20" spans="1:4" ht="12.75">
      <c r="A20" s="3" t="s">
        <v>51</v>
      </c>
      <c r="B20" s="11">
        <v>-30</v>
      </c>
      <c r="D20" s="9">
        <v>-38</v>
      </c>
    </row>
    <row r="21" spans="2:4" ht="12.75">
      <c r="B21" s="44"/>
      <c r="D21" s="44"/>
    </row>
    <row r="22" spans="1:4" ht="12.75">
      <c r="A22" s="3" t="s">
        <v>120</v>
      </c>
      <c r="B22" s="11">
        <f>SUM(B9:B21)</f>
        <v>-491.76692</v>
      </c>
      <c r="D22" s="11">
        <f>SUM(D9:D21)</f>
        <v>506</v>
      </c>
    </row>
    <row r="23" spans="2:4" ht="12.75">
      <c r="B23" s="11"/>
      <c r="D23" s="9"/>
    </row>
    <row r="24" spans="1:4" ht="12.75">
      <c r="A24" s="3" t="s">
        <v>127</v>
      </c>
      <c r="B24" s="11">
        <v>-912</v>
      </c>
      <c r="D24" s="9">
        <v>112</v>
      </c>
    </row>
    <row r="25" spans="1:4" ht="12.75">
      <c r="A25" s="3" t="s">
        <v>102</v>
      </c>
      <c r="B25" s="11">
        <v>139</v>
      </c>
      <c r="D25" s="9">
        <v>647</v>
      </c>
    </row>
    <row r="26" spans="1:4" ht="12.75">
      <c r="A26" s="3" t="s">
        <v>128</v>
      </c>
      <c r="B26" s="11">
        <v>489</v>
      </c>
      <c r="D26" s="9">
        <v>-73</v>
      </c>
    </row>
    <row r="27" spans="2:4" ht="12.75">
      <c r="B27" s="44"/>
      <c r="D27" s="44"/>
    </row>
    <row r="28" spans="1:4" ht="12.75">
      <c r="A28" s="3" t="s">
        <v>121</v>
      </c>
      <c r="B28" s="11">
        <f>SUM(B22:B27)</f>
        <v>-775.76692</v>
      </c>
      <c r="D28" s="11">
        <f>SUM(D22:D27)</f>
        <v>1192</v>
      </c>
    </row>
    <row r="29" spans="2:4" ht="12.75">
      <c r="B29" s="11"/>
      <c r="D29" s="9"/>
    </row>
    <row r="30" spans="1:4" ht="12.75">
      <c r="A30" s="3" t="s">
        <v>52</v>
      </c>
      <c r="B30" s="11">
        <v>-25</v>
      </c>
      <c r="D30" s="9">
        <v>-32</v>
      </c>
    </row>
    <row r="31" spans="1:4" ht="12.75">
      <c r="A31" s="3" t="s">
        <v>53</v>
      </c>
      <c r="B31" s="11">
        <v>30</v>
      </c>
      <c r="D31" s="9">
        <f>-D20</f>
        <v>38</v>
      </c>
    </row>
    <row r="32" spans="1:4" ht="12.75">
      <c r="A32" s="3" t="s">
        <v>54</v>
      </c>
      <c r="B32" s="11">
        <v>-83</v>
      </c>
      <c r="D32" s="9">
        <v>-84</v>
      </c>
    </row>
    <row r="33" spans="2:4" ht="12.75">
      <c r="B33" s="11"/>
      <c r="D33" s="9"/>
    </row>
    <row r="34" spans="1:4" ht="12.75">
      <c r="A34" s="3" t="s">
        <v>122</v>
      </c>
      <c r="B34" s="45">
        <f>SUM(B28:B33)</f>
        <v>-853.76692</v>
      </c>
      <c r="D34" s="45">
        <f>SUM(D28:D33)</f>
        <v>1114</v>
      </c>
    </row>
    <row r="35" spans="2:4" ht="12.75">
      <c r="B35" s="11"/>
      <c r="D35" s="9"/>
    </row>
    <row r="36" spans="1:4" ht="12.75">
      <c r="A36" s="1" t="s">
        <v>55</v>
      </c>
      <c r="B36" s="11"/>
      <c r="D36" s="9"/>
    </row>
    <row r="37" spans="1:4" ht="12.75">
      <c r="A37" s="1"/>
      <c r="B37" s="11"/>
      <c r="D37" s="9"/>
    </row>
    <row r="38" spans="1:4" ht="12.75">
      <c r="A38" s="3" t="s">
        <v>103</v>
      </c>
      <c r="B38" s="11">
        <v>-197</v>
      </c>
      <c r="D38" s="9">
        <v>-40</v>
      </c>
    </row>
    <row r="39" spans="1:4" ht="12.75">
      <c r="A39" s="3" t="s">
        <v>83</v>
      </c>
      <c r="B39" s="11">
        <v>29</v>
      </c>
      <c r="D39" s="9">
        <v>0</v>
      </c>
    </row>
    <row r="40" spans="1:4" ht="12.75">
      <c r="A40" s="3" t="s">
        <v>56</v>
      </c>
      <c r="B40" s="11">
        <v>-83</v>
      </c>
      <c r="D40" s="9">
        <v>-17</v>
      </c>
    </row>
    <row r="41" spans="2:4" ht="12.75">
      <c r="B41" s="44"/>
      <c r="D41" s="9"/>
    </row>
    <row r="42" spans="1:4" ht="12.75">
      <c r="A42" s="3" t="s">
        <v>104</v>
      </c>
      <c r="B42" s="45">
        <f>SUM(B38:B41)</f>
        <v>-251</v>
      </c>
      <c r="D42" s="45">
        <f>SUM(D38:D41)</f>
        <v>-57</v>
      </c>
    </row>
    <row r="43" spans="2:4" ht="12.75">
      <c r="B43" s="11"/>
      <c r="D43" s="9"/>
    </row>
    <row r="44" spans="1:4" ht="12.75">
      <c r="A44" s="1" t="s">
        <v>57</v>
      </c>
      <c r="B44" s="11"/>
      <c r="D44" s="9"/>
    </row>
    <row r="45" spans="2:4" ht="12.75">
      <c r="B45" s="11"/>
      <c r="D45" s="9"/>
    </row>
    <row r="46" spans="1:4" ht="12.75">
      <c r="A46" s="3" t="s">
        <v>86</v>
      </c>
      <c r="B46" s="11">
        <v>-11</v>
      </c>
      <c r="D46" s="9">
        <v>-15</v>
      </c>
    </row>
    <row r="47" spans="1:4" ht="12.75">
      <c r="A47" s="3" t="s">
        <v>114</v>
      </c>
      <c r="B47" s="11">
        <v>0</v>
      </c>
      <c r="D47" s="9">
        <v>195</v>
      </c>
    </row>
    <row r="48" spans="2:4" ht="12.75">
      <c r="B48" s="11"/>
      <c r="D48" s="9"/>
    </row>
    <row r="49" spans="1:4" ht="12.75">
      <c r="A49" s="3" t="s">
        <v>123</v>
      </c>
      <c r="B49" s="45">
        <f>SUM(B46:B48)</f>
        <v>-11</v>
      </c>
      <c r="D49" s="45">
        <f>SUM(D46:D48)</f>
        <v>180</v>
      </c>
    </row>
    <row r="50" spans="2:4" ht="12.75">
      <c r="B50" s="73"/>
      <c r="D50" s="9"/>
    </row>
    <row r="51" spans="1:4" ht="12.75">
      <c r="A51" s="1" t="s">
        <v>124</v>
      </c>
      <c r="B51" s="11">
        <f>+B49+B42+B34</f>
        <v>-1115.76692</v>
      </c>
      <c r="D51" s="11">
        <f>+D49+D42+D34</f>
        <v>1237</v>
      </c>
    </row>
    <row r="52" spans="1:4" ht="12.75">
      <c r="A52" s="1"/>
      <c r="B52" s="11"/>
      <c r="D52" s="9"/>
    </row>
    <row r="53" spans="1:4" ht="12.75">
      <c r="A53" s="1" t="s">
        <v>58</v>
      </c>
      <c r="B53" s="11">
        <v>3011</v>
      </c>
      <c r="D53" s="9">
        <v>3262</v>
      </c>
    </row>
    <row r="54" spans="1:4" ht="12.75">
      <c r="A54" s="1"/>
      <c r="B54" s="11"/>
      <c r="D54" s="9"/>
    </row>
    <row r="55" spans="1:4" ht="13.5" thickBot="1">
      <c r="A55" s="1" t="s">
        <v>115</v>
      </c>
      <c r="B55" s="46">
        <f>SUM(B51:B53)</f>
        <v>1895.23308</v>
      </c>
      <c r="D55" s="46">
        <f>SUM(D51:D53)</f>
        <v>4499</v>
      </c>
    </row>
    <row r="56" spans="1:4" ht="12.75">
      <c r="A56" s="1"/>
      <c r="B56" s="11"/>
      <c r="D56" s="9"/>
    </row>
    <row r="57" spans="2:4" ht="12.75">
      <c r="B57" s="11"/>
      <c r="D57" s="9"/>
    </row>
    <row r="58" spans="1:4" ht="12.75">
      <c r="A58" s="75" t="s">
        <v>116</v>
      </c>
      <c r="B58" s="4"/>
      <c r="D58" s="9"/>
    </row>
    <row r="59" spans="2:4" ht="12.75">
      <c r="B59" s="4"/>
      <c r="D59" s="9"/>
    </row>
    <row r="60" spans="1:4" ht="12.75">
      <c r="A60" s="3" t="s">
        <v>117</v>
      </c>
      <c r="B60" s="11">
        <v>2371</v>
      </c>
      <c r="D60" s="9">
        <v>4499</v>
      </c>
    </row>
    <row r="61" spans="1:4" ht="12.75">
      <c r="A61" s="3" t="s">
        <v>118</v>
      </c>
      <c r="B61" s="9">
        <v>-476</v>
      </c>
      <c r="D61" s="9">
        <v>0</v>
      </c>
    </row>
    <row r="62" spans="2:4" ht="13.5" thickBot="1">
      <c r="B62" s="46">
        <f>SUM(B60:B61)</f>
        <v>1895</v>
      </c>
      <c r="D62" s="46">
        <f>SUM(D60:D61)</f>
        <v>4499</v>
      </c>
    </row>
    <row r="63" spans="2:4" ht="12.75">
      <c r="B63" s="4"/>
      <c r="D63" s="9"/>
    </row>
    <row r="64" spans="2:4" ht="12.75">
      <c r="B64" s="4"/>
      <c r="D64" s="9"/>
    </row>
    <row r="65" spans="1:4" ht="12.75">
      <c r="A65" s="3" t="s">
        <v>59</v>
      </c>
      <c r="D65" s="9"/>
    </row>
    <row r="66" spans="1:4" ht="12.75">
      <c r="A66" s="3" t="s">
        <v>74</v>
      </c>
      <c r="D66" s="9"/>
    </row>
    <row r="67" ht="12.75">
      <c r="D67" s="9"/>
    </row>
  </sheetData>
  <printOptions/>
  <pageMargins left="0.8" right="0.28" top="0.38" bottom="0.24" header="0.25" footer="0.24"/>
  <pageSetup blackAndWhite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Erica S. Fernando</cp:lastModifiedBy>
  <cp:lastPrinted>2005-02-22T03:26:36Z</cp:lastPrinted>
  <dcterms:created xsi:type="dcterms:W3CDTF">2004-05-28T02:46:03Z</dcterms:created>
  <dcterms:modified xsi:type="dcterms:W3CDTF">2005-02-24T20:00:51Z</dcterms:modified>
  <cp:category/>
  <cp:version/>
  <cp:contentType/>
  <cp:contentStatus/>
</cp:coreProperties>
</file>