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5" yWindow="120" windowWidth="6630" windowHeight="5850" tabRatio="807" activeTab="4"/>
  </bookViews>
  <sheets>
    <sheet name="PL" sheetId="1" r:id="rId1"/>
    <sheet name="bs" sheetId="2" r:id="rId2"/>
    <sheet name="cfs" sheetId="3" r:id="rId3"/>
    <sheet name="changes in equity" sheetId="4" r:id="rId4"/>
    <sheet name="Notes" sheetId="5" r:id="rId5"/>
  </sheets>
  <definedNames>
    <definedName name="_xlnm.Print_Area" localSheetId="1">'bs'!$A$1:$G$67</definedName>
    <definedName name="_xlnm.Print_Area" localSheetId="0">'PL'!$A$1:$I$52</definedName>
  </definedNames>
  <calcPr fullCalcOnLoad="1"/>
</workbook>
</file>

<file path=xl/sharedStrings.xml><?xml version="1.0" encoding="utf-8"?>
<sst xmlns="http://schemas.openxmlformats.org/spreadsheetml/2006/main" count="402" uniqueCount="302">
  <si>
    <t>INDIVIDUAL QUARTER</t>
  </si>
  <si>
    <t xml:space="preserve">CURRENT </t>
  </si>
  <si>
    <t>PRECEDING YEAR</t>
  </si>
  <si>
    <t>YEAR</t>
  </si>
  <si>
    <t xml:space="preserve">CORRESPONDING </t>
  </si>
  <si>
    <t>QUARTER</t>
  </si>
  <si>
    <t>RM' 000</t>
  </si>
  <si>
    <t>Investment in Associated Companies</t>
  </si>
  <si>
    <t>Long Term Investments</t>
  </si>
  <si>
    <t>Share Capital</t>
  </si>
  <si>
    <t>Notes</t>
  </si>
  <si>
    <t>CUMULATIVE QUARTER</t>
  </si>
  <si>
    <t>1)</t>
  </si>
  <si>
    <t>2)</t>
  </si>
  <si>
    <t>3)</t>
  </si>
  <si>
    <t>4)</t>
  </si>
  <si>
    <t>TAXATION</t>
  </si>
  <si>
    <t>Taxation comprises the following:-</t>
  </si>
  <si>
    <t>6)</t>
  </si>
  <si>
    <t>7)</t>
  </si>
  <si>
    <t>PURCHASES AND SALES OF QUOTED SECURITIES</t>
  </si>
  <si>
    <t>8)</t>
  </si>
  <si>
    <t>CHANGES IN THE COMPOSITION OF THE GROUP</t>
  </si>
  <si>
    <t>STATUS OF CORPORATE PROPOSAL</t>
  </si>
  <si>
    <t>9)</t>
  </si>
  <si>
    <t>10)</t>
  </si>
  <si>
    <t>SEASONALITY OR CYCLICALITY OF OPERATIONS</t>
  </si>
  <si>
    <t>11)</t>
  </si>
  <si>
    <t>12)</t>
  </si>
  <si>
    <t>GROUP BORROWINGS</t>
  </si>
  <si>
    <t>Short term</t>
  </si>
  <si>
    <t>- secured</t>
  </si>
  <si>
    <t>Long term</t>
  </si>
  <si>
    <t>- unsecured</t>
  </si>
  <si>
    <t>13)</t>
  </si>
  <si>
    <t>14)</t>
  </si>
  <si>
    <t>OFF BALANCE SHEET FINANCIAL INSTRUMENTS</t>
  </si>
  <si>
    <t>15)</t>
  </si>
  <si>
    <t>MATERIAL LITIGATION</t>
  </si>
  <si>
    <t>SEGMENTAL INFORMATION</t>
  </si>
  <si>
    <t>16)</t>
  </si>
  <si>
    <t>Turnover</t>
  </si>
  <si>
    <t xml:space="preserve">Total assets </t>
  </si>
  <si>
    <t>employed</t>
  </si>
  <si>
    <t>Malaysia</t>
  </si>
  <si>
    <t>17)</t>
  </si>
  <si>
    <t>18)</t>
  </si>
  <si>
    <t>REVIEW OF PERFORMANCE</t>
  </si>
  <si>
    <t>19)</t>
  </si>
  <si>
    <t>20)</t>
  </si>
  <si>
    <t>21)</t>
  </si>
  <si>
    <t>DIVIDENDS</t>
  </si>
  <si>
    <t xml:space="preserve">DETAILS OF ISSUANCE OR REPAYMENT OF DEBTS AND EQUITY </t>
  </si>
  <si>
    <t>Date:</t>
  </si>
  <si>
    <t>Net tangible assets per share (sen)</t>
  </si>
  <si>
    <t xml:space="preserve">Profit/(Loss) </t>
  </si>
  <si>
    <t>before taxation</t>
  </si>
  <si>
    <t>FINANCIAL</t>
  </si>
  <si>
    <t>AS AT</t>
  </si>
  <si>
    <t>CURRENT</t>
  </si>
  <si>
    <t>Deferred taxation</t>
  </si>
  <si>
    <t>The United States of America</t>
  </si>
  <si>
    <t>Quarter</t>
  </si>
  <si>
    <t>CONTINGENT LIABILITIES - UNSECURED</t>
  </si>
  <si>
    <t>taxation reported for the quarter</t>
  </si>
  <si>
    <t>Property, plant and equipment</t>
  </si>
  <si>
    <t>Income tax - current</t>
  </si>
  <si>
    <t>- Company and subsidiary companies</t>
  </si>
  <si>
    <t>- Associated Company</t>
  </si>
  <si>
    <t>Income Tax - Prior years</t>
  </si>
  <si>
    <t xml:space="preserve">      Tax Refund</t>
  </si>
  <si>
    <t>- Associated company</t>
  </si>
  <si>
    <t xml:space="preserve">      Underprovision of tax</t>
  </si>
  <si>
    <t>Goodwill on consolidation</t>
  </si>
  <si>
    <t xml:space="preserve"> </t>
  </si>
  <si>
    <t>MATERIAL EVENTS SUBSEQUENT TO THE END OF THE PERIOD REPORTED</t>
  </si>
  <si>
    <t>RM'000</t>
  </si>
  <si>
    <t xml:space="preserve">Accumulated </t>
  </si>
  <si>
    <t>losses</t>
  </si>
  <si>
    <t>Total</t>
  </si>
  <si>
    <t>CASH FLOWS FROM OPERATING ACTIVITIES</t>
  </si>
  <si>
    <t>Loss before taxation</t>
  </si>
  <si>
    <t>Interest paid</t>
  </si>
  <si>
    <t>Tax paid</t>
  </si>
  <si>
    <t>CASH FLOWS FROM INVESTING ACTIVITIES</t>
  </si>
  <si>
    <t>CASH FLOWS FROM FINANCING ACTIVITIES</t>
  </si>
  <si>
    <t>Cash and cash equivalent as at end of the period</t>
  </si>
  <si>
    <t>Cash and cash equivalent as at beginning of the period</t>
  </si>
  <si>
    <t>BASIS OF PREPARATION</t>
  </si>
  <si>
    <t>3 month ended</t>
  </si>
  <si>
    <t>Depreciation and amortisation</t>
  </si>
  <si>
    <t>Revenue</t>
  </si>
  <si>
    <t>Finance cost</t>
  </si>
  <si>
    <t>Taxation</t>
  </si>
  <si>
    <t>Minority interest</t>
  </si>
  <si>
    <t>EARNING PER SHARE</t>
  </si>
  <si>
    <t>Loss after taxation</t>
  </si>
  <si>
    <t>Basic earning per share</t>
  </si>
  <si>
    <t>CONDENSED CONSOLIDATED CASH FLOW STATEMENT</t>
  </si>
  <si>
    <t xml:space="preserve">     CUMULATIVE QUARTER</t>
  </si>
  <si>
    <t xml:space="preserve">        INDIVIDUAL QUARTER</t>
  </si>
  <si>
    <t>PROPERTY, PLANT AND EQUIPMENT</t>
  </si>
  <si>
    <t>24)</t>
  </si>
  <si>
    <t>UNUSUAL ITEMS</t>
  </si>
  <si>
    <t>There are no unusual items during the financial period under review.</t>
  </si>
  <si>
    <t>5)</t>
  </si>
  <si>
    <t>CHANGES IN ACCOUNTING ESTIMATE</t>
  </si>
  <si>
    <t>There are no changes in accounting estimation during the financial period under review.</t>
  </si>
  <si>
    <t>25)</t>
  </si>
  <si>
    <t>26)</t>
  </si>
  <si>
    <t>SHARE CAPITAL</t>
  </si>
  <si>
    <t xml:space="preserve">The Directors had not recommended the payment of any dividend since the preceding financial years.  </t>
  </si>
  <si>
    <t>Interest Expense</t>
  </si>
  <si>
    <t>Cash &amp; Bank Balances</t>
  </si>
  <si>
    <t>Bank Overdraft</t>
  </si>
  <si>
    <t xml:space="preserve">QUARTERLY PROFIT BEFORE TAX </t>
  </si>
  <si>
    <t>DIVIDENDS PAID</t>
  </si>
  <si>
    <t xml:space="preserve">Corporate guarantees given to financial institutions </t>
  </si>
  <si>
    <t>in respect of credit facilities for subsidiary companies</t>
  </si>
  <si>
    <t xml:space="preserve">Exchange </t>
  </si>
  <si>
    <t>Weighted average number of ordinary shares</t>
  </si>
  <si>
    <t>The figures have not been audited</t>
  </si>
  <si>
    <t xml:space="preserve">CONDENSED CONSOLIDATED INCOME STATEMENT </t>
  </si>
  <si>
    <t xml:space="preserve">CONDENSED CONSOLIDATED BALANCE SHEET </t>
  </si>
  <si>
    <t xml:space="preserve">CONDENSED CONSOLIDATED STATEMENT OF CHANGES IN EQUITY </t>
  </si>
  <si>
    <t>AUDITED</t>
  </si>
  <si>
    <t>By geographical location:</t>
  </si>
  <si>
    <t>The group borrowings  are all denominated in Ringgit Malaysia.</t>
  </si>
  <si>
    <t>INDEPENDENT DIRECTORS</t>
  </si>
  <si>
    <t>Interest received</t>
  </si>
  <si>
    <t>There are no changes in the composition of the group during the quarter under review.</t>
  </si>
  <si>
    <t>Tax</t>
  </si>
  <si>
    <t>Premium on acquisition of associates amortised</t>
  </si>
  <si>
    <t>Proceeds from short term borrowings</t>
  </si>
  <si>
    <t>Fixed assets impairment</t>
  </si>
  <si>
    <t>Currency translation difference</t>
  </si>
  <si>
    <t>Income tax recovered</t>
  </si>
  <si>
    <t>Dissolution of Tes-Tec</t>
  </si>
  <si>
    <t>Net loss for the 12 months period</t>
  </si>
  <si>
    <t>Events After the Balance Sheet Date</t>
  </si>
  <si>
    <t>Provisions, Contingent Liabilities and Contingent Assets</t>
  </si>
  <si>
    <t>Business Combination</t>
  </si>
  <si>
    <t>Impairment of Assets</t>
  </si>
  <si>
    <t>Financial Instruments, Disclosure and Presentation</t>
  </si>
  <si>
    <t>The business of the Group is subject to cyclical demands of low orders during the 1st and 4th quarters of the year and high orders during the 2nd and 3rd quarters of the year.</t>
  </si>
  <si>
    <t xml:space="preserve">During the financial period, no shares were issued by virtue of the exercise of the options. </t>
  </si>
  <si>
    <t>The company is operating in one industry segment. Hence, no additional disclosures are required for the primary segment format as all the relevant information is already disclosed elsewhere in the financial statements.</t>
  </si>
  <si>
    <t>The property, plant and equipment are stated at cost less accumulated depreciation. The carrying amounts did not carry any revaluation.</t>
  </si>
  <si>
    <t>There were no material events subsequent to the end of the quarter under review that has not been reflected in the results for the quarter under review</t>
  </si>
  <si>
    <t>The effective tax rate for the period and year was lower than the statutory income tax rate in Malaysia mainly due to utilisation of unabsorbed capital allowances</t>
  </si>
  <si>
    <t>On 1 April 2005, Avenue Securities Sdn Bhd ("Avenue"), on behalf of the Board of Directors of Tru-Tech, announced that a scheme creditor ("Affin Bank Berhad") had filed an intervener action to set aside the order to hold the Court Convened Meetings and the restraining  order obtained by Tru-Tech and it's subsidiary companies ("Oders") and that the hearing to set aside the Orders has been fixed on 27 April 2005.</t>
  </si>
  <si>
    <t>However, on 5 May 2005, Avenue announced that the hearing to set aside the Orders has been deferred to 12 August 2005 pending settlement to Affin Bank Berhad.</t>
  </si>
  <si>
    <t>Share of profit of associated company</t>
  </si>
  <si>
    <t xml:space="preserve">There is no dividend paid for the financial period under review.  </t>
  </si>
  <si>
    <t>Consolidated loss before</t>
  </si>
  <si>
    <t>PURCHASES AND SALES OF UNQUOTED INVESTMENTS AND/OR PROPERTIES</t>
  </si>
  <si>
    <t>PRECEDING</t>
  </si>
  <si>
    <t>31-12-04</t>
  </si>
  <si>
    <t>Balance as at 31 Dec 2005</t>
  </si>
  <si>
    <t>There is no issuance and repayment of debt and equity securities, share buy-backs, share cancellations, shares held as treasury shares and resale of treasury shares for the current financial year ended 31 Dec 2005.</t>
  </si>
  <si>
    <t>There is no purchase nor sale of unquoted investments and/or properties for the financial year under review.</t>
  </si>
  <si>
    <t>There is no purchase nor sale of quoted securities for the financial year under review.</t>
  </si>
  <si>
    <t>The Group has not entered into any financial instruments with off balance sheet risk as at the financial year end and to the date of this announcement.</t>
  </si>
  <si>
    <t>There is no issuance of share during the year.</t>
  </si>
  <si>
    <t>An announcement was made on 27th June 2005 by Avenue Securities on behalf of the Board of Directors of Tru-Tech that the extension of the restraining and stay order was approved by the High Court for the period from 21st September 2005 until 18th January 2006.</t>
  </si>
  <si>
    <t xml:space="preserve">On behalf of the Board of Directors, Avenue Securities had on 8th December 2005 announced that the Securities Commission vide it's letter dated 7th December 2005 informed that the Proposed Restructuring Scheme was not approved.  Subsequently, on 11th January 2006 Avenue on behalf of Tru-Tech's Board of Directors announced that an appeal against the Securities Commission's decision was submitted to Securities Commission on 11 th January 2006. </t>
  </si>
  <si>
    <t>The company has complied with paragraph 15.02 of the listing requirements of Bursa Malaysia Securities Berhad whereby one third of its board members must consist of independent directors.</t>
  </si>
  <si>
    <t>Net Loss for the period</t>
  </si>
  <si>
    <t>31-12-05</t>
  </si>
  <si>
    <t>FOR THE PERIOD ENDED 31 MAR 2006</t>
  </si>
  <si>
    <t>Unrealised exchange gain</t>
  </si>
  <si>
    <t>Impairment loss in value of other investments</t>
  </si>
  <si>
    <t>Impairment loss in value of club membership</t>
  </si>
  <si>
    <t>Gain on dissolution of a subsidiary</t>
  </si>
  <si>
    <t>Balance as at 1Jan 2006</t>
  </si>
  <si>
    <t>Balance as at 31 Mar 2006</t>
  </si>
  <si>
    <t>Balance as at 1Jan 2005</t>
  </si>
  <si>
    <t>First</t>
  </si>
  <si>
    <t>Avenue Securities on behalf of the Board of Directors of Tru-Tech announced on 28th April 2006 that the appeal against the Security Commission rejection on the Proposed Restructuring Scheme was not approved.</t>
  </si>
  <si>
    <t>Other Reserves</t>
  </si>
  <si>
    <t>Accumulated Loss</t>
  </si>
  <si>
    <t>ENDED</t>
  </si>
  <si>
    <t>COMPARATIVE</t>
  </si>
  <si>
    <t>3 MONTHS</t>
  </si>
  <si>
    <t>CUMULATIVE</t>
  </si>
  <si>
    <t>TO DATE</t>
  </si>
  <si>
    <t>Loss from operations</t>
  </si>
  <si>
    <t>Attributable to:</t>
  </si>
  <si>
    <t>- Equity holders of the parent</t>
  </si>
  <si>
    <t>- Minority interest</t>
  </si>
  <si>
    <t>Loss For The Period</t>
  </si>
  <si>
    <t>EPS</t>
  </si>
  <si>
    <t>- Basic</t>
  </si>
  <si>
    <t>- Diluted</t>
  </si>
  <si>
    <t>UNAUDITED</t>
  </si>
  <si>
    <t>AS AT END OF</t>
  </si>
  <si>
    <t>AS AT PREEDING</t>
  </si>
  <si>
    <t xml:space="preserve">FINANCIAL </t>
  </si>
  <si>
    <t>YEAR ENDED</t>
  </si>
  <si>
    <t>PERIOD ENDED</t>
  </si>
  <si>
    <t>RESTATED</t>
  </si>
  <si>
    <t>Adjustment for:-</t>
  </si>
  <si>
    <t>Operating loss  before working capital changes</t>
  </si>
  <si>
    <t>Changes in working capital:-</t>
  </si>
  <si>
    <t>Net change in current assets</t>
  </si>
  <si>
    <t>Net change in current liabilities</t>
  </si>
  <si>
    <t>Net cash used in operating activities</t>
  </si>
  <si>
    <t>Net decrease in cash and cash equivalent</t>
  </si>
  <si>
    <t>Cash and cash equivalent comprise:-</t>
  </si>
  <si>
    <t>Note: The Condensed Consolidated Balance Sheet should be read in conjunction with the</t>
  </si>
  <si>
    <t xml:space="preserve">          audited annual financial report for the year ended 31 December 2005</t>
  </si>
  <si>
    <t>Net cash generated from financing activities</t>
  </si>
  <si>
    <t>Minority</t>
  </si>
  <si>
    <t>Interest</t>
  </si>
  <si>
    <t>Equity</t>
  </si>
  <si>
    <t xml:space="preserve"> capital</t>
  </si>
  <si>
    <t>Share</t>
  </si>
  <si>
    <t>premium</t>
  </si>
  <si>
    <t>fluctuation</t>
  </si>
  <si>
    <t>Reserve</t>
  </si>
  <si>
    <t>3 Months</t>
  </si>
  <si>
    <t>ended 31 MARCH 2006</t>
  </si>
  <si>
    <t>Loss after tax for the period</t>
  </si>
  <si>
    <t>ended 31 MARCH 2005</t>
  </si>
  <si>
    <t>Note: The Condensed Consolidated Balance Sheet should be read in conjunction with the audited annual</t>
  </si>
  <si>
    <t xml:space="preserve">           financial report for the year ended 31 December 2005</t>
  </si>
  <si>
    <t>The interim financial statements are unaudited and have been prepared in accordance with the requirements of FRS 134: Interim Financial Reporting and paragraph 9.22 of the Listing Requirements of Bursa Malaysia Securities Berhad.</t>
  </si>
  <si>
    <t>The interim financial report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</si>
  <si>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CHANGES IN ACCOUNTING POLICIES</t>
  </si>
  <si>
    <t>The significant accounting policies adopted by the Group in this interim financial reports are consistent with those adopted in the financial statements for the year ended 31 December 2005 except for the changes required due to the adoption of the following new and revised Financial Reporting Standards ("FRS") that are effective for financial period beginning 1 January 2006:-</t>
  </si>
  <si>
    <t>FRS 3</t>
  </si>
  <si>
    <t>FRS 5</t>
  </si>
  <si>
    <t>Non-current Assets Held for Sale and Discontinued Operations</t>
  </si>
  <si>
    <t>FRS 101</t>
  </si>
  <si>
    <t>Presentation of Financial Statements</t>
  </si>
  <si>
    <t>FRS 102</t>
  </si>
  <si>
    <t>Inventories</t>
  </si>
  <si>
    <t>FRS 108</t>
  </si>
  <si>
    <t>Accounting Policies, Changes in Estimates and Errors</t>
  </si>
  <si>
    <t>FRS 110</t>
  </si>
  <si>
    <t>FRS 116</t>
  </si>
  <si>
    <t>Property, Plant and Equipment</t>
  </si>
  <si>
    <t>FRS 121</t>
  </si>
  <si>
    <t>The Effects of Changes in Foreigh Exchange Rates</t>
  </si>
  <si>
    <t>FRS 127</t>
  </si>
  <si>
    <t>Consolidated and Separate Financial Statements</t>
  </si>
  <si>
    <t>FRS 133</t>
  </si>
  <si>
    <t>Earnings Per Share</t>
  </si>
  <si>
    <t>FRS 136</t>
  </si>
  <si>
    <t>FRS 132</t>
  </si>
  <si>
    <t>The adoption of FRS 5, 101, 102, 108, 116, 121, 127, 132, 133, and 136 are consistent with current practices and does not have significant impact on the Group. The effects of the changes in accounting policies resulting from the adoption of the new/revised FRSs are stated below:-</t>
  </si>
  <si>
    <t>a)</t>
  </si>
  <si>
    <t>FRS 101:</t>
  </si>
  <si>
    <t>The adoption of the revised FRS 101 has affected the presentation of minority interest,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changes in equity. FRS 101 also requires disclosure, on the face of the statement of changes in equity, total recognized income and expenses for the period, showing separately the amounts attributable to equity holders of the parent and to minority interest.</t>
  </si>
  <si>
    <t>The current period's presentation of the Group's financial statements is based on the revised requirements of FRS 101, with comparatives restated to conform with the current period's presentation.</t>
  </si>
  <si>
    <t>PRECEDING AUDIT REPORT</t>
  </si>
  <si>
    <t>The audited report of the Group for the preceding year ended 31 December 2005 were not qualified.</t>
  </si>
  <si>
    <t>22)</t>
  </si>
  <si>
    <t>23)</t>
  </si>
  <si>
    <t>FRS 137</t>
  </si>
  <si>
    <t>EQUITY AND LIABILITIES</t>
  </si>
  <si>
    <t>Equity attributable to equity holders of the parent</t>
  </si>
  <si>
    <t>TOTAL EQUITY AND LIABILITIES</t>
  </si>
  <si>
    <t>ASSETS</t>
  </si>
  <si>
    <t>Non-current assets</t>
  </si>
  <si>
    <t>TOTAL ASSETS</t>
  </si>
  <si>
    <t>Cash &amp; Bank Balance</t>
  </si>
  <si>
    <t>Receivables, deposits &amp; prepayments</t>
  </si>
  <si>
    <t>Share Premium</t>
  </si>
  <si>
    <t>Amount due to related parties</t>
  </si>
  <si>
    <t>Redeemable Unsecured loan stocks 1996/2001</t>
  </si>
  <si>
    <t>Amount due to associated company</t>
  </si>
  <si>
    <t>Short Term Borrowings</t>
  </si>
  <si>
    <t>Bank overdraft</t>
  </si>
  <si>
    <t>Total liabilities</t>
  </si>
  <si>
    <t>Total equity</t>
  </si>
  <si>
    <t>Long term Borrowings</t>
  </si>
  <si>
    <t>Deferred Taxation</t>
  </si>
  <si>
    <t>Non-current liabilities</t>
  </si>
  <si>
    <t>Current assets</t>
  </si>
  <si>
    <t>Current liabilities</t>
  </si>
  <si>
    <t>FOR THE QUARTER ENDED 30 JUN 2006</t>
  </si>
  <si>
    <t>30-06-2006</t>
  </si>
  <si>
    <t>Share of profit in associated companies</t>
  </si>
  <si>
    <t>FOR THE FINANCIAL PERIOD ENDED 30 JUN 2006</t>
  </si>
  <si>
    <t>ended 30 JUN 2006</t>
  </si>
  <si>
    <t>Balance as at 1Apr 2006</t>
  </si>
  <si>
    <t>Balance as at 30 Jun 2006</t>
  </si>
  <si>
    <t>30/06/2006</t>
  </si>
  <si>
    <t>30/06/2005</t>
  </si>
  <si>
    <t>The decrease of 5.55% in the turnover as compared to the same quarter of 2005, the group's losses before tax increased by 62.05% on the said quarter-to-quarter comparison basis. This is as a result of the increase in the finance cost by 80.80% as a  result of the provision of interest charges levied on the company's financial facilities.</t>
  </si>
  <si>
    <t>Second</t>
  </si>
  <si>
    <t>Payables</t>
  </si>
  <si>
    <t>29/08/2006</t>
  </si>
  <si>
    <t>On 26 May 2006, Bursa Securities issued a notice to Tru-Tech requiring the Company to make written representations to Bursa Securities within 5 market days from the date of the Company's receipt of the notice as to why the securities of the Company should not be de-listed from the Official List of Bursa Securities.</t>
  </si>
  <si>
    <t>On 16 June 2006, the company further informed Bursa Securities that Tru-Tech had on 15 June 2006 received and accepted a letter of intent dated 14 June 2006 from Mahabuilders Sdn Bhd to commence good faith negotiations and endeavour to reach a definitive agreement on the terms and conditions for a restructuring proposal for Tru-Tech.</t>
  </si>
  <si>
    <t>On 11 July 2006 the Company announced that an appeal was made to Bursa Securities against its decision to de-list Tru-Tech.</t>
  </si>
  <si>
    <t>On 24 July 2006, Tru-Tech announced that Mahabuilders Sdn Bhd had vide its letter dated 21 July 2006 to the Company indicated that after an in-depth consideration and deliberation, decided not to proceed with the said proposal.</t>
  </si>
  <si>
    <t>The Board of Directors of Tru-Tech announced that Bursa Securities had vide their letter dated 23 August 2006, stated that the Appeals Committee resolved that the Appeal submitted by the Company be disallowed and decided to de-list the securities  of Tru-Tech from the Official List of Bursa Securities as Tru-Tech does not have an adequate level of financial condition to warrant continued listing on the Official List of Bursa Securities.</t>
  </si>
  <si>
    <t>The securities of the Company will be removed from the Official Listing of Bursa Securities at 9.00 a.m. on Tuesday, 5 September 2006.</t>
  </si>
  <si>
    <t>On 28 June 2006, the Listing Committee ("LC") has deliberated on the written representations provided by the Company and resolved that after due consideration of all facts and circumtances of the case including the written representations of Tru-Tech, the LC decided  to exercise its powers pursuant to Paragraph 16.17 of the Bursa Securities LR to de-list the securities of Tru-Tech from the Official List of Bursa Securities as the Company does not have an adequate level of financial condition to warrant continued listing on the Official List of Bursa Securities.</t>
  </si>
  <si>
    <t>Losses for the group in the 2nd quarter increased by 11.48% from the 1st quarter due to the decrease in sales in the 2nd quarter by 4.3%.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</si>
</sst>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p&quot;#,##0_);\(&quot;Rp&quot;#,##0\)"/>
    <numFmt numFmtId="179" formatCode="&quot;Rp&quot;#,##0_);[Red]\(&quot;Rp&quot;#,##0\)"/>
    <numFmt numFmtId="180" formatCode="&quot;Rp&quot;#,##0.00_);\(&quot;Rp&quot;#,##0.00\)"/>
    <numFmt numFmtId="181" formatCode="&quot;Rp&quot;#,##0.00_);[Red]\(&quot;Rp&quot;#,##0.00\)"/>
    <numFmt numFmtId="182" formatCode="_(&quot;Rp&quot;* #,##0_);_(&quot;Rp&quot;* \(#,##0\);_(&quot;Rp&quot;* &quot;-&quot;_);_(@_)"/>
    <numFmt numFmtId="183" formatCode="_(&quot;Rp&quot;* #,##0.00_);_(&quot;Rp&quot;* \(#,##0.00\);_(&quot;Rp&quot;* &quot;-&quot;??_);_(@_)"/>
    <numFmt numFmtId="184" formatCode="_(* #,##0.0_);_(* \(#,##0.0\);_(* &quot;-&quot;??_);_(@_)"/>
    <numFmt numFmtId="185" formatCode="_(* #,##0_);_(* \(#,##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mm/dd/yy"/>
    <numFmt numFmtId="194" formatCode="dd\-mm\-yyyy"/>
    <numFmt numFmtId="195" formatCode="dd\-mm\-yy"/>
  </numFmts>
  <fonts count="13">
    <font>
      <sz val="10"/>
      <name val="Arial"/>
      <family val="0"/>
    </font>
    <font>
      <b/>
      <sz val="10"/>
      <name val="Arial"/>
      <family val="2"/>
    </font>
    <font>
      <u val="single"/>
      <sz val="10"/>
      <name val="Arial"/>
      <family val="2"/>
    </font>
    <font>
      <sz val="10"/>
      <color indexed="8"/>
      <name val="Arial"/>
      <family val="2"/>
    </font>
    <font>
      <b/>
      <u val="single"/>
      <sz val="11"/>
      <name val="Arial"/>
      <family val="2"/>
    </font>
    <font>
      <sz val="11"/>
      <name val="Arial"/>
      <family val="2"/>
    </font>
    <font>
      <b/>
      <sz val="11"/>
      <name val="Arial"/>
      <family val="2"/>
    </font>
    <font>
      <b/>
      <u val="single"/>
      <sz val="10"/>
      <name val="Arial"/>
      <family val="2"/>
    </font>
    <font>
      <i/>
      <sz val="10"/>
      <name val="Arial"/>
      <family val="2"/>
    </font>
    <font>
      <sz val="9"/>
      <name val="Arial"/>
      <family val="2"/>
    </font>
    <font>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0" fillId="0" borderId="0" xfId="0" applyFont="1" applyAlignment="1">
      <alignment/>
    </xf>
    <xf numFmtId="0" fontId="0" fillId="0" borderId="0" xfId="0" applyFont="1" applyAlignment="1" quotePrefix="1">
      <alignment/>
    </xf>
    <xf numFmtId="185" fontId="0" fillId="0" borderId="0" xfId="15" applyNumberFormat="1" applyAlignment="1">
      <alignment/>
    </xf>
    <xf numFmtId="0" fontId="0" fillId="0" borderId="0" xfId="0" applyFont="1" applyBorder="1" applyAlignment="1">
      <alignment horizontal="center"/>
    </xf>
    <xf numFmtId="185" fontId="0" fillId="0" borderId="1" xfId="15" applyNumberFormat="1" applyBorder="1" applyAlignment="1">
      <alignment/>
    </xf>
    <xf numFmtId="185" fontId="0" fillId="0" borderId="0" xfId="15" applyNumberFormat="1" applyBorder="1" applyAlignment="1">
      <alignment/>
    </xf>
    <xf numFmtId="185" fontId="0" fillId="0" borderId="2" xfId="15" applyNumberFormat="1" applyBorder="1" applyAlignment="1">
      <alignment/>
    </xf>
    <xf numFmtId="0" fontId="0" fillId="0" borderId="0" xfId="0" applyBorder="1" applyAlignment="1">
      <alignment/>
    </xf>
    <xf numFmtId="185" fontId="0" fillId="0" borderId="0" xfId="0" applyNumberFormat="1" applyAlignment="1">
      <alignment/>
    </xf>
    <xf numFmtId="185" fontId="1" fillId="0" borderId="0" xfId="15" applyNumberFormat="1" applyFont="1" applyAlignment="1">
      <alignment horizontal="center"/>
    </xf>
    <xf numFmtId="14" fontId="2" fillId="0" borderId="0" xfId="0" applyNumberFormat="1" applyFont="1" applyAlignment="1">
      <alignment horizontal="left"/>
    </xf>
    <xf numFmtId="15" fontId="0" fillId="0" borderId="0" xfId="0" applyNumberFormat="1" applyAlignment="1">
      <alignment/>
    </xf>
    <xf numFmtId="43" fontId="0" fillId="0" borderId="0" xfId="15" applyBorder="1" applyAlignment="1">
      <alignment/>
    </xf>
    <xf numFmtId="14" fontId="1" fillId="0" borderId="0" xfId="0" applyNumberFormat="1" applyFont="1" applyFill="1" applyAlignment="1">
      <alignment horizontal="center"/>
    </xf>
    <xf numFmtId="0" fontId="0" fillId="0" borderId="0" xfId="0" applyFill="1" applyAlignment="1">
      <alignment/>
    </xf>
    <xf numFmtId="0" fontId="1" fillId="0" borderId="0" xfId="0" applyFont="1" applyFill="1" applyAlignment="1">
      <alignment horizontal="center"/>
    </xf>
    <xf numFmtId="0" fontId="0" fillId="0" borderId="0" xfId="0" applyFont="1" applyFill="1" applyAlignment="1">
      <alignment/>
    </xf>
    <xf numFmtId="185" fontId="0" fillId="0" borderId="0" xfId="15" applyNumberFormat="1" applyFill="1" applyBorder="1" applyAlignment="1">
      <alignment/>
    </xf>
    <xf numFmtId="0" fontId="1" fillId="0" borderId="0" xfId="0" applyFont="1" applyFill="1" applyAlignment="1">
      <alignment/>
    </xf>
    <xf numFmtId="3" fontId="0" fillId="0" borderId="0" xfId="0" applyNumberFormat="1" applyBorder="1" applyAlignment="1">
      <alignment/>
    </xf>
    <xf numFmtId="185" fontId="0" fillId="0" borderId="0" xfId="15" applyNumberFormat="1" applyFill="1" applyBorder="1" applyAlignment="1">
      <alignment/>
    </xf>
    <xf numFmtId="185" fontId="0" fillId="0" borderId="0" xfId="15" applyNumberFormat="1" applyBorder="1" applyAlignment="1">
      <alignment/>
    </xf>
    <xf numFmtId="0" fontId="0" fillId="0" borderId="0" xfId="0" applyAlignment="1" quotePrefix="1">
      <alignment horizontal="left"/>
    </xf>
    <xf numFmtId="185" fontId="0" fillId="0" borderId="0" xfId="15" applyNumberFormat="1" applyFont="1" applyAlignment="1">
      <alignment/>
    </xf>
    <xf numFmtId="0" fontId="0" fillId="0" borderId="0" xfId="0" applyAlignment="1">
      <alignment horizontal="left"/>
    </xf>
    <xf numFmtId="0" fontId="0" fillId="0" borderId="0" xfId="0" applyFont="1" applyFill="1" applyBorder="1" applyAlignment="1">
      <alignment horizontal="center"/>
    </xf>
    <xf numFmtId="14" fontId="2" fillId="0" borderId="0" xfId="0" applyNumberFormat="1" applyFont="1" applyFill="1" applyAlignment="1">
      <alignment horizontal="left"/>
    </xf>
    <xf numFmtId="185" fontId="0" fillId="0" borderId="0" xfId="15" applyNumberFormat="1" applyFont="1" applyFill="1" applyBorder="1" applyAlignment="1">
      <alignment/>
    </xf>
    <xf numFmtId="43" fontId="0" fillId="0" borderId="0" xfId="15" applyFill="1" applyBorder="1" applyAlignment="1">
      <alignment/>
    </xf>
    <xf numFmtId="0" fontId="0" fillId="0" borderId="0" xfId="0" applyFill="1" applyBorder="1" applyAlignment="1">
      <alignment/>
    </xf>
    <xf numFmtId="185" fontId="0" fillId="0" borderId="0" xfId="0" applyNumberFormat="1" applyBorder="1" applyAlignment="1">
      <alignment/>
    </xf>
    <xf numFmtId="43" fontId="0" fillId="0" borderId="0" xfId="15" applyAlignment="1">
      <alignment/>
    </xf>
    <xf numFmtId="185" fontId="5" fillId="0" borderId="0" xfId="15" applyNumberFormat="1" applyFont="1" applyFill="1" applyBorder="1" applyAlignment="1">
      <alignment/>
    </xf>
    <xf numFmtId="43" fontId="5" fillId="0" borderId="0" xfId="15" applyFont="1" applyFill="1" applyBorder="1" applyAlignment="1">
      <alignment/>
    </xf>
    <xf numFmtId="185" fontId="5" fillId="0" borderId="0" xfId="15" applyNumberFormat="1" applyFont="1" applyFill="1" applyBorder="1" applyAlignment="1">
      <alignment horizontal="center"/>
    </xf>
    <xf numFmtId="185" fontId="5" fillId="0" borderId="0" xfId="15"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Border="1" applyAlignment="1">
      <alignment/>
    </xf>
    <xf numFmtId="185" fontId="1" fillId="0" borderId="0" xfId="15" applyNumberFormat="1" applyFont="1" applyBorder="1" applyAlignment="1">
      <alignment horizontal="center"/>
    </xf>
    <xf numFmtId="0" fontId="1" fillId="0" borderId="0" xfId="0" applyFont="1" applyBorder="1" applyAlignment="1">
      <alignment horizontal="center"/>
    </xf>
    <xf numFmtId="14" fontId="1" fillId="0" borderId="0" xfId="0" applyNumberFormat="1" applyFont="1" applyFill="1" applyBorder="1" applyAlignment="1">
      <alignment horizontal="center"/>
    </xf>
    <xf numFmtId="185" fontId="0" fillId="0" borderId="0" xfId="15" applyNumberFormat="1" applyFont="1" applyBorder="1" applyAlignment="1">
      <alignment/>
    </xf>
    <xf numFmtId="0" fontId="1" fillId="0" borderId="0" xfId="0" applyFont="1" applyFill="1" applyBorder="1" applyAlignment="1">
      <alignment horizontal="center"/>
    </xf>
    <xf numFmtId="185" fontId="0" fillId="0" borderId="0"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185" fontId="0" fillId="0" borderId="0" xfId="15" applyNumberForma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14" fontId="0" fillId="0" borderId="0" xfId="0" applyNumberFormat="1" applyFill="1" applyBorder="1" applyAlignment="1">
      <alignment horizontal="center"/>
    </xf>
    <xf numFmtId="0" fontId="0" fillId="0" borderId="0" xfId="0" applyFill="1" applyBorder="1" applyAlignment="1">
      <alignment horizontal="center"/>
    </xf>
    <xf numFmtId="185" fontId="0" fillId="0" borderId="0" xfId="15" applyNumberFormat="1" applyFont="1" applyFill="1" applyBorder="1" applyAlignment="1">
      <alignment/>
    </xf>
    <xf numFmtId="185" fontId="0" fillId="0" borderId="0" xfId="15" applyNumberFormat="1" applyFont="1" applyFill="1" applyBorder="1" applyAlignment="1">
      <alignment/>
    </xf>
    <xf numFmtId="185" fontId="0" fillId="0" borderId="0" xfId="15" applyNumberFormat="1" applyFont="1" applyBorder="1" applyAlignment="1">
      <alignment/>
    </xf>
    <xf numFmtId="0" fontId="3" fillId="0" borderId="0" xfId="0" applyFont="1" applyBorder="1" applyAlignment="1">
      <alignment/>
    </xf>
    <xf numFmtId="0" fontId="0" fillId="0" borderId="0" xfId="0" applyBorder="1" applyAlignment="1" quotePrefix="1">
      <alignment horizontal="center"/>
    </xf>
    <xf numFmtId="14" fontId="0" fillId="0" borderId="0" xfId="0" applyNumberFormat="1" applyFont="1" applyBorder="1" applyAlignment="1">
      <alignment horizontal="center"/>
    </xf>
    <xf numFmtId="185" fontId="0" fillId="0" borderId="1" xfId="15" applyNumberFormat="1" applyFont="1" applyBorder="1" applyAlignment="1">
      <alignment/>
    </xf>
    <xf numFmtId="43" fontId="0" fillId="0" borderId="0" xfId="0" applyNumberFormat="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4" fontId="6" fillId="0" borderId="0" xfId="0" applyNumberFormat="1" applyFont="1" applyFill="1" applyBorder="1" applyAlignment="1">
      <alignment horizontal="center"/>
    </xf>
    <xf numFmtId="0" fontId="5" fillId="0" borderId="0" xfId="0" applyFont="1" applyFill="1" applyBorder="1" applyAlignment="1" quotePrefix="1">
      <alignment horizontal="left"/>
    </xf>
    <xf numFmtId="0" fontId="5" fillId="0" borderId="0" xfId="0" applyFont="1" applyFill="1" applyBorder="1" applyAlignment="1">
      <alignment/>
    </xf>
    <xf numFmtId="0" fontId="5" fillId="0" borderId="0" xfId="0" applyFont="1" applyFill="1" applyBorder="1" applyAlignment="1" quotePrefix="1">
      <alignment/>
    </xf>
    <xf numFmtId="3" fontId="5" fillId="0" borderId="0" xfId="0" applyNumberFormat="1" applyFont="1" applyFill="1" applyBorder="1" applyAlignment="1">
      <alignment/>
    </xf>
    <xf numFmtId="185" fontId="5" fillId="0" borderId="0" xfId="0" applyNumberFormat="1" applyFont="1" applyFill="1" applyBorder="1" applyAlignment="1">
      <alignment/>
    </xf>
    <xf numFmtId="185" fontId="5" fillId="0" borderId="2" xfId="15" applyNumberFormat="1" applyFont="1" applyFill="1" applyBorder="1" applyAlignment="1">
      <alignment/>
    </xf>
    <xf numFmtId="43" fontId="5" fillId="0" borderId="2" xfId="15" applyFont="1" applyFill="1" applyBorder="1" applyAlignment="1">
      <alignment/>
    </xf>
    <xf numFmtId="0" fontId="8" fillId="0" borderId="0" xfId="0" applyFont="1" applyAlignment="1">
      <alignment/>
    </xf>
    <xf numFmtId="0" fontId="5" fillId="0" borderId="0" xfId="0" applyFont="1" applyFill="1" applyBorder="1" applyAlignment="1" quotePrefix="1">
      <alignment/>
    </xf>
    <xf numFmtId="195" fontId="1" fillId="0" borderId="0" xfId="0" applyNumberFormat="1" applyFont="1" applyFill="1" applyAlignment="1">
      <alignment horizontal="center"/>
    </xf>
    <xf numFmtId="194" fontId="1" fillId="0" borderId="0" xfId="0" applyNumberFormat="1" applyFont="1" applyFill="1" applyAlignment="1">
      <alignment horizontal="center"/>
    </xf>
    <xf numFmtId="0" fontId="8" fillId="0" borderId="0" xfId="0" applyFont="1" applyBorder="1" applyAlignment="1">
      <alignment/>
    </xf>
    <xf numFmtId="194" fontId="6" fillId="0" borderId="0" xfId="0" applyNumberFormat="1" applyFont="1" applyFill="1" applyBorder="1" applyAlignment="1">
      <alignment horizontal="center"/>
    </xf>
    <xf numFmtId="194" fontId="5" fillId="0" borderId="0" xfId="0" applyNumberFormat="1" applyFont="1" applyFill="1" applyBorder="1" applyAlignment="1">
      <alignment/>
    </xf>
    <xf numFmtId="194" fontId="6" fillId="0" borderId="0" xfId="0" applyNumberFormat="1" applyFont="1" applyFill="1" applyBorder="1" applyAlignment="1">
      <alignment horizontal="left"/>
    </xf>
    <xf numFmtId="185" fontId="5" fillId="0" borderId="2" xfId="15" applyNumberFormat="1" applyFont="1" applyFill="1" applyBorder="1" applyAlignment="1">
      <alignment/>
    </xf>
    <xf numFmtId="14" fontId="5" fillId="0" borderId="0" xfId="0" applyNumberFormat="1" applyFont="1" applyFill="1" applyBorder="1" applyAlignment="1">
      <alignment horizontal="center"/>
    </xf>
    <xf numFmtId="0" fontId="9" fillId="0" borderId="0" xfId="0" applyFont="1" applyAlignment="1">
      <alignment/>
    </xf>
    <xf numFmtId="0" fontId="6" fillId="0" borderId="0" xfId="0" applyFont="1" applyFill="1" applyBorder="1" applyAlignment="1">
      <alignment horizontal="right"/>
    </xf>
    <xf numFmtId="0" fontId="5" fillId="0" borderId="0" xfId="0" applyFont="1" applyFill="1" applyBorder="1" applyAlignment="1">
      <alignment horizontal="right"/>
    </xf>
    <xf numFmtId="194" fontId="6" fillId="0" borderId="0" xfId="0" applyNumberFormat="1" applyFont="1" applyFill="1" applyBorder="1" applyAlignment="1">
      <alignment horizontal="right"/>
    </xf>
    <xf numFmtId="185" fontId="0" fillId="0" borderId="0" xfId="15" applyNumberFormat="1" applyFont="1" applyFill="1" applyBorder="1" applyAlignment="1">
      <alignment/>
    </xf>
    <xf numFmtId="185" fontId="0" fillId="0" borderId="0" xfId="15" applyNumberFormat="1" applyFont="1" applyFill="1" applyAlignment="1">
      <alignment/>
    </xf>
    <xf numFmtId="185" fontId="0" fillId="0" borderId="1" xfId="15" applyNumberFormat="1" applyFont="1" applyFill="1" applyBorder="1" applyAlignment="1">
      <alignment/>
    </xf>
    <xf numFmtId="0" fontId="0" fillId="0" borderId="0" xfId="0" applyFont="1" applyAlignment="1">
      <alignment/>
    </xf>
    <xf numFmtId="185" fontId="0" fillId="0" borderId="0" xfId="15" applyNumberFormat="1" applyFont="1" applyBorder="1" applyAlignment="1">
      <alignment/>
    </xf>
    <xf numFmtId="43" fontId="0" fillId="0" borderId="0" xfId="15" applyFont="1" applyBorder="1" applyAlignment="1">
      <alignment/>
    </xf>
    <xf numFmtId="0" fontId="0" fillId="0" borderId="1" xfId="0" applyFont="1" applyBorder="1" applyAlignment="1">
      <alignment/>
    </xf>
    <xf numFmtId="185" fontId="0" fillId="0" borderId="0" xfId="0" applyNumberFormat="1" applyFont="1" applyBorder="1" applyAlignment="1">
      <alignment/>
    </xf>
    <xf numFmtId="185" fontId="0" fillId="0" borderId="2" xfId="0" applyNumberFormat="1" applyFont="1" applyBorder="1" applyAlignment="1">
      <alignment/>
    </xf>
    <xf numFmtId="43" fontId="0" fillId="0" borderId="0" xfId="15" applyFont="1" applyAlignment="1">
      <alignment/>
    </xf>
    <xf numFmtId="43" fontId="0" fillId="0" borderId="0" xfId="15" applyFont="1" applyAlignment="1">
      <alignment horizontal="center"/>
    </xf>
    <xf numFmtId="0" fontId="10" fillId="0" borderId="0" xfId="0" applyFont="1" applyAlignment="1">
      <alignment/>
    </xf>
    <xf numFmtId="194" fontId="1" fillId="0" borderId="0" xfId="0" applyNumberFormat="1" applyFont="1" applyFill="1" applyAlignment="1" quotePrefix="1">
      <alignment horizontal="center"/>
    </xf>
    <xf numFmtId="43" fontId="0" fillId="0" borderId="0" xfId="0" applyNumberFormat="1" applyAlignment="1">
      <alignment/>
    </xf>
    <xf numFmtId="0" fontId="0" fillId="0" borderId="0" xfId="0" applyAlignment="1">
      <alignment horizontal="justify" vertical="center" wrapText="1"/>
    </xf>
    <xf numFmtId="0" fontId="5" fillId="0" borderId="0" xfId="0" applyFont="1" applyAlignment="1">
      <alignment/>
    </xf>
    <xf numFmtId="185" fontId="0" fillId="0" borderId="0" xfId="0" applyNumberFormat="1" applyFont="1" applyFill="1" applyAlignment="1">
      <alignment horizontal="center"/>
    </xf>
    <xf numFmtId="0" fontId="0" fillId="0" borderId="0" xfId="0" applyFont="1" applyFill="1" applyAlignment="1">
      <alignment horizontal="center"/>
    </xf>
    <xf numFmtId="43" fontId="0" fillId="0" borderId="0" xfId="15" applyFont="1" applyFill="1" applyAlignment="1">
      <alignment horizontal="center"/>
    </xf>
    <xf numFmtId="185" fontId="0" fillId="0" borderId="0" xfId="15" applyNumberFormat="1" applyFont="1" applyFill="1" applyAlignment="1">
      <alignment horizontal="center"/>
    </xf>
    <xf numFmtId="185" fontId="0" fillId="0" borderId="2" xfId="15" applyNumberFormat="1" applyFont="1" applyFill="1" applyBorder="1" applyAlignment="1">
      <alignment horizontal="center"/>
    </xf>
    <xf numFmtId="0" fontId="5" fillId="0" borderId="0" xfId="0" applyFont="1" applyAlignment="1">
      <alignment/>
    </xf>
    <xf numFmtId="0" fontId="5" fillId="0" borderId="0" xfId="0" applyFont="1" applyAlignment="1">
      <alignment horizontal="justify" vertical="center" wrapText="1"/>
    </xf>
    <xf numFmtId="15" fontId="5" fillId="0" borderId="0" xfId="0" applyNumberFormat="1" applyFont="1" applyFill="1" applyBorder="1" applyAlignment="1" quotePrefix="1">
      <alignment/>
    </xf>
    <xf numFmtId="0" fontId="1" fillId="0" borderId="0" xfId="0" applyFont="1" applyFill="1" applyAlignment="1">
      <alignment/>
    </xf>
    <xf numFmtId="0" fontId="1" fillId="0" borderId="0" xfId="0" applyFont="1" applyFill="1" applyAlignment="1">
      <alignment horizontal="left"/>
    </xf>
    <xf numFmtId="185" fontId="0"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93" fontId="1" fillId="0" borderId="0" xfId="0" applyNumberFormat="1" applyFont="1" applyFill="1" applyBorder="1" applyAlignment="1">
      <alignment horizontal="center"/>
    </xf>
    <xf numFmtId="0" fontId="6" fillId="0" borderId="0" xfId="0" applyFont="1" applyAlignment="1">
      <alignment/>
    </xf>
    <xf numFmtId="195" fontId="1" fillId="0" borderId="0" xfId="0" applyNumberFormat="1" applyFont="1" applyFill="1" applyAlignment="1" quotePrefix="1">
      <alignment horizontal="center"/>
    </xf>
    <xf numFmtId="43" fontId="1" fillId="0" borderId="0" xfId="15" applyFont="1" applyFill="1" applyAlignment="1">
      <alignment horizontal="center"/>
    </xf>
    <xf numFmtId="43" fontId="1" fillId="0" borderId="2" xfId="15" applyFont="1" applyFill="1" applyBorder="1" applyAlignment="1">
      <alignment horizontal="center"/>
    </xf>
    <xf numFmtId="0" fontId="0" fillId="0" borderId="3" xfId="0" applyFont="1" applyBorder="1" applyAlignment="1">
      <alignment/>
    </xf>
    <xf numFmtId="185" fontId="0" fillId="0" borderId="3" xfId="15" applyNumberFormat="1" applyFont="1" applyBorder="1" applyAlignment="1">
      <alignment/>
    </xf>
    <xf numFmtId="185" fontId="0" fillId="0" borderId="3" xfId="15" applyNumberFormat="1" applyFont="1" applyFill="1" applyBorder="1" applyAlignment="1">
      <alignment/>
    </xf>
    <xf numFmtId="185" fontId="0" fillId="0" borderId="1" xfId="15" applyNumberFormat="1" applyFill="1" applyBorder="1" applyAlignment="1">
      <alignment/>
    </xf>
    <xf numFmtId="0" fontId="7" fillId="0" borderId="0" xfId="0" applyFont="1" applyAlignment="1">
      <alignment/>
    </xf>
    <xf numFmtId="0" fontId="6" fillId="0" borderId="0" xfId="0" applyFont="1" applyFill="1" applyBorder="1" applyAlignment="1" quotePrefix="1">
      <alignment/>
    </xf>
    <xf numFmtId="194" fontId="6" fillId="0" borderId="0" xfId="0" applyNumberFormat="1" applyFont="1" applyFill="1" applyBorder="1" applyAlignment="1" quotePrefix="1">
      <alignment horizontal="left"/>
    </xf>
    <xf numFmtId="185" fontId="0" fillId="0" borderId="4" xfId="15" applyNumberFormat="1" applyBorder="1" applyAlignment="1">
      <alignment/>
    </xf>
    <xf numFmtId="185" fontId="0" fillId="0" borderId="3" xfId="15" applyNumberFormat="1" applyBorder="1" applyAlignment="1">
      <alignment/>
    </xf>
    <xf numFmtId="43" fontId="5" fillId="0" borderId="0" xfId="15" applyFont="1" applyFill="1" applyBorder="1" applyAlignment="1">
      <alignment/>
    </xf>
    <xf numFmtId="0" fontId="5"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Fill="1" applyBorder="1" applyAlignment="1">
      <alignment/>
    </xf>
    <xf numFmtId="0" fontId="5" fillId="0" borderId="0" xfId="0" applyFont="1" applyFill="1" applyBorder="1" applyAlignment="1">
      <alignment horizontal="justify" vertical="center" wrapText="1"/>
    </xf>
    <xf numFmtId="0" fontId="5" fillId="0" borderId="0" xfId="0" applyFont="1" applyAlignment="1">
      <alignment horizontal="justify" vertical="center" wrapText="1"/>
    </xf>
    <xf numFmtId="0" fontId="6" fillId="0" borderId="0" xfId="0" applyFont="1" applyFill="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zoomScale="80" zoomScaleNormal="80" workbookViewId="0" topLeftCell="A1">
      <selection activeCell="C8" sqref="C8"/>
    </sheetView>
  </sheetViews>
  <sheetFormatPr defaultColWidth="9.140625" defaultRowHeight="12.75"/>
  <cols>
    <col min="1" max="1" width="3.140625" style="4" customWidth="1"/>
    <col min="2" max="2" width="40.57421875" style="4" customWidth="1"/>
    <col min="3" max="3" width="13.7109375" style="4" customWidth="1"/>
    <col min="4" max="4" width="1.7109375" style="4" customWidth="1"/>
    <col min="5" max="5" width="17.7109375" style="4" customWidth="1"/>
    <col min="6" max="6" width="0.9921875" style="52" customWidth="1"/>
    <col min="7" max="7" width="16.57421875" style="4" customWidth="1"/>
    <col min="8" max="8" width="1.28515625" style="4" customWidth="1"/>
    <col min="9" max="9" width="17.8515625" style="4" customWidth="1"/>
    <col min="10" max="10" width="16.421875" style="4" customWidth="1"/>
    <col min="11" max="11" width="6.7109375" style="4" customWidth="1"/>
    <col min="12" max="12" width="0" style="4" hidden="1" customWidth="1"/>
    <col min="13" max="16384" width="8.8515625" style="4" customWidth="1"/>
  </cols>
  <sheetData>
    <row r="1" ht="12.75">
      <c r="B1" s="4" t="s">
        <v>121</v>
      </c>
    </row>
    <row r="5" spans="1:6" ht="12.75">
      <c r="A5" s="1" t="s">
        <v>122</v>
      </c>
      <c r="B5" s="1"/>
      <c r="C5" s="1"/>
      <c r="D5" s="1"/>
      <c r="E5" s="1"/>
      <c r="F5" s="42"/>
    </row>
    <row r="6" spans="1:6" ht="12.75">
      <c r="A6" s="1" t="s">
        <v>281</v>
      </c>
      <c r="B6" s="1"/>
      <c r="C6" s="1"/>
      <c r="D6" s="1"/>
      <c r="E6" s="1"/>
      <c r="F6" s="42"/>
    </row>
    <row r="7" spans="3:9" ht="12.75">
      <c r="C7" s="113"/>
      <c r="D7" s="113"/>
      <c r="E7" s="113"/>
      <c r="F7" s="47"/>
      <c r="G7" s="114"/>
      <c r="H7" s="114"/>
      <c r="I7" s="114" t="s">
        <v>182</v>
      </c>
    </row>
    <row r="8" spans="3:9" ht="12.75">
      <c r="C8" s="19" t="s">
        <v>1</v>
      </c>
      <c r="D8" s="19"/>
      <c r="E8" s="19" t="s">
        <v>182</v>
      </c>
      <c r="F8" s="47"/>
      <c r="G8" s="19" t="s">
        <v>183</v>
      </c>
      <c r="H8" s="19"/>
      <c r="I8" s="19" t="s">
        <v>183</v>
      </c>
    </row>
    <row r="9" spans="3:9" ht="12.75">
      <c r="C9" s="19" t="s">
        <v>5</v>
      </c>
      <c r="D9" s="19"/>
      <c r="E9" s="19" t="s">
        <v>5</v>
      </c>
      <c r="F9" s="47"/>
      <c r="G9" s="19" t="s">
        <v>184</v>
      </c>
      <c r="H9" s="19"/>
      <c r="I9" s="19" t="s">
        <v>184</v>
      </c>
    </row>
    <row r="10" spans="3:9" ht="12.75">
      <c r="C10" s="19" t="s">
        <v>181</v>
      </c>
      <c r="D10" s="19"/>
      <c r="E10" s="19" t="s">
        <v>181</v>
      </c>
      <c r="F10" s="47"/>
      <c r="G10" s="19" t="s">
        <v>185</v>
      </c>
      <c r="H10" s="19"/>
      <c r="I10" s="19" t="s">
        <v>185</v>
      </c>
    </row>
    <row r="11" spans="3:9" ht="12.75">
      <c r="C11" s="101" t="s">
        <v>282</v>
      </c>
      <c r="D11" s="78"/>
      <c r="E11" s="78">
        <v>38533</v>
      </c>
      <c r="F11" s="119"/>
      <c r="G11" s="78" t="str">
        <f>+C11</f>
        <v>30-06-2006</v>
      </c>
      <c r="H11" s="78"/>
      <c r="I11" s="78">
        <f>+E11</f>
        <v>38533</v>
      </c>
    </row>
    <row r="12" spans="3:9" ht="12.75">
      <c r="C12" s="19" t="s">
        <v>6</v>
      </c>
      <c r="D12" s="19"/>
      <c r="E12" s="19" t="s">
        <v>6</v>
      </c>
      <c r="F12" s="47"/>
      <c r="G12" s="19" t="s">
        <v>6</v>
      </c>
      <c r="H12" s="19"/>
      <c r="I12" s="19" t="s">
        <v>6</v>
      </c>
    </row>
    <row r="13" spans="3:9" ht="12.75">
      <c r="C13" s="19"/>
      <c r="D13" s="19"/>
      <c r="E13" s="19"/>
      <c r="F13" s="47"/>
      <c r="G13" s="19"/>
      <c r="H13" s="19"/>
      <c r="I13" s="19"/>
    </row>
    <row r="14" spans="1:9" ht="13.5" thickBot="1">
      <c r="A14" s="5"/>
      <c r="B14" s="124" t="s">
        <v>91</v>
      </c>
      <c r="C14" s="125">
        <v>4986</v>
      </c>
      <c r="D14" s="126"/>
      <c r="E14" s="126">
        <v>5279</v>
      </c>
      <c r="F14" s="126"/>
      <c r="G14" s="125">
        <v>10427</v>
      </c>
      <c r="H14" s="126"/>
      <c r="I14" s="126">
        <v>10096</v>
      </c>
    </row>
    <row r="15" spans="3:9" ht="12.75">
      <c r="C15" s="115"/>
      <c r="D15" s="90"/>
      <c r="E15" s="90"/>
      <c r="F15" s="89"/>
      <c r="G15" s="115"/>
      <c r="H15" s="90"/>
      <c r="I15" s="90"/>
    </row>
    <row r="16" spans="1:9" ht="12.75">
      <c r="A16" s="5"/>
      <c r="B16" s="4" t="s">
        <v>186</v>
      </c>
      <c r="C16" s="90">
        <v>-2060</v>
      </c>
      <c r="D16" s="89"/>
      <c r="E16" s="90">
        <v>-931</v>
      </c>
      <c r="F16" s="89">
        <f>+F22-F18-F30</f>
        <v>0</v>
      </c>
      <c r="G16" s="90">
        <v>-3545</v>
      </c>
      <c r="H16" s="89">
        <f>+H22-H18-H30</f>
        <v>0</v>
      </c>
      <c r="I16" s="90">
        <v>-2429</v>
      </c>
    </row>
    <row r="17" spans="1:9" ht="12.75">
      <c r="A17" s="5"/>
      <c r="C17" s="115"/>
      <c r="D17" s="89"/>
      <c r="E17" s="90"/>
      <c r="F17" s="89"/>
      <c r="G17" s="115"/>
      <c r="H17" s="89"/>
      <c r="I17" s="90"/>
    </row>
    <row r="18" spans="1:9" ht="12.75">
      <c r="A18" s="5"/>
      <c r="B18" s="4" t="s">
        <v>92</v>
      </c>
      <c r="C18" s="115">
        <v>-1902</v>
      </c>
      <c r="D18" s="89"/>
      <c r="E18" s="90">
        <v>-1052</v>
      </c>
      <c r="F18" s="89"/>
      <c r="G18" s="90">
        <v>-3766</v>
      </c>
      <c r="H18" s="89"/>
      <c r="I18" s="90">
        <v>-2129</v>
      </c>
    </row>
    <row r="19" spans="3:9" ht="12.75">
      <c r="C19" s="115"/>
      <c r="D19" s="89"/>
      <c r="E19" s="89"/>
      <c r="F19" s="89"/>
      <c r="G19" s="115"/>
      <c r="H19" s="89"/>
      <c r="I19" s="89"/>
    </row>
    <row r="20" spans="2:9" ht="12.75">
      <c r="B20" s="4" t="s">
        <v>137</v>
      </c>
      <c r="C20" s="115">
        <v>0</v>
      </c>
      <c r="D20" s="89"/>
      <c r="E20" s="89"/>
      <c r="F20" s="89"/>
      <c r="G20" s="115">
        <v>0</v>
      </c>
      <c r="H20" s="89"/>
      <c r="I20" s="90">
        <v>405</v>
      </c>
    </row>
    <row r="21" spans="3:9" ht="12.75">
      <c r="C21" s="117"/>
      <c r="D21" s="89"/>
      <c r="E21" s="91"/>
      <c r="F21" s="89"/>
      <c r="G21" s="117"/>
      <c r="H21" s="89"/>
      <c r="I21" s="91"/>
    </row>
    <row r="22" spans="1:10" ht="12.75">
      <c r="A22" s="5"/>
      <c r="B22" s="4" t="s">
        <v>81</v>
      </c>
      <c r="C22" s="115">
        <f>SUM(C16:C21)</f>
        <v>-3962</v>
      </c>
      <c r="D22" s="57"/>
      <c r="E22" s="57">
        <f>SUM(E16:E20)</f>
        <v>-1983</v>
      </c>
      <c r="F22" s="57"/>
      <c r="G22" s="115">
        <f>SUM(G16:G21)</f>
        <v>-7311</v>
      </c>
      <c r="H22" s="57"/>
      <c r="I22" s="115">
        <f>SUM(I16:I21)</f>
        <v>-4153</v>
      </c>
      <c r="J22" s="92"/>
    </row>
    <row r="23" spans="3:9" ht="12.75">
      <c r="C23" s="115"/>
      <c r="D23" s="52"/>
      <c r="E23" s="52"/>
      <c r="G23" s="115"/>
      <c r="H23" s="52"/>
      <c r="I23" s="52"/>
    </row>
    <row r="24" spans="2:9" ht="12.75">
      <c r="B24" s="4" t="s">
        <v>93</v>
      </c>
      <c r="C24" s="115">
        <v>-259</v>
      </c>
      <c r="D24" s="94"/>
      <c r="E24" s="93">
        <v>-72</v>
      </c>
      <c r="F24" s="94"/>
      <c r="G24" s="115">
        <v>-259</v>
      </c>
      <c r="H24" s="89"/>
      <c r="I24" s="89">
        <v>-1</v>
      </c>
    </row>
    <row r="25" spans="3:9" ht="12.75">
      <c r="C25" s="117"/>
      <c r="D25" s="52"/>
      <c r="E25" s="95"/>
      <c r="G25" s="117"/>
      <c r="H25" s="52"/>
      <c r="I25" s="95"/>
    </row>
    <row r="26" spans="2:9" ht="12.75">
      <c r="B26" s="4" t="s">
        <v>96</v>
      </c>
      <c r="C26" s="115">
        <f>SUM(C22:C24)</f>
        <v>-4221</v>
      </c>
      <c r="D26" s="96"/>
      <c r="E26" s="96">
        <f>SUM(E22:E25)</f>
        <v>-2055</v>
      </c>
      <c r="F26" s="96"/>
      <c r="G26" s="115">
        <f>SUM(G22:G25)</f>
        <v>-7570</v>
      </c>
      <c r="H26" s="96"/>
      <c r="I26" s="96">
        <f>SUM(I22:I24)</f>
        <v>-4154</v>
      </c>
    </row>
    <row r="27" spans="3:9" ht="12.75">
      <c r="C27" s="115"/>
      <c r="D27" s="52"/>
      <c r="E27" s="52"/>
      <c r="G27" s="115"/>
      <c r="H27" s="52"/>
      <c r="I27" s="52"/>
    </row>
    <row r="28" spans="2:9" ht="12.75">
      <c r="B28" s="4" t="s">
        <v>94</v>
      </c>
      <c r="C28" s="115">
        <v>0</v>
      </c>
      <c r="D28" s="94"/>
      <c r="E28" s="94">
        <v>0</v>
      </c>
      <c r="F28" s="94"/>
      <c r="G28" s="115">
        <v>0</v>
      </c>
      <c r="H28" s="89"/>
      <c r="I28" s="89">
        <f>E28</f>
        <v>0</v>
      </c>
    </row>
    <row r="29" spans="3:9" ht="12.75">
      <c r="C29" s="115"/>
      <c r="D29" s="94"/>
      <c r="E29" s="94"/>
      <c r="F29" s="94"/>
      <c r="G29" s="115"/>
      <c r="H29" s="89"/>
      <c r="I29" s="89"/>
    </row>
    <row r="30" spans="2:9" ht="12.75">
      <c r="B30" s="4" t="s">
        <v>283</v>
      </c>
      <c r="C30" s="115">
        <v>853</v>
      </c>
      <c r="D30" s="89"/>
      <c r="E30" s="90">
        <v>65</v>
      </c>
      <c r="F30" s="89"/>
      <c r="G30" s="115">
        <v>1180</v>
      </c>
      <c r="H30" s="89"/>
      <c r="I30" s="89">
        <v>511</v>
      </c>
    </row>
    <row r="31" spans="3:9" ht="12.75">
      <c r="C31" s="115"/>
      <c r="D31" s="52"/>
      <c r="E31" s="52"/>
      <c r="G31" s="115"/>
      <c r="H31" s="52"/>
      <c r="I31" s="52"/>
    </row>
    <row r="32" spans="2:9" ht="13.5" thickBot="1">
      <c r="B32" s="4" t="s">
        <v>167</v>
      </c>
      <c r="C32" s="118">
        <f>SUM(C26:C31)</f>
        <v>-3368</v>
      </c>
      <c r="D32" s="96"/>
      <c r="E32" s="97">
        <f>SUM(E26:E30)</f>
        <v>-1990</v>
      </c>
      <c r="F32" s="96"/>
      <c r="G32" s="118">
        <f>SUM(G26:G31)</f>
        <v>-6390</v>
      </c>
      <c r="H32" s="96"/>
      <c r="I32" s="97">
        <f>SUM(I26:I31)</f>
        <v>-3643</v>
      </c>
    </row>
    <row r="33" spans="3:9" ht="13.5" thickTop="1">
      <c r="C33" s="115"/>
      <c r="D33" s="52"/>
      <c r="E33" s="52"/>
      <c r="G33" s="115"/>
      <c r="H33" s="52"/>
      <c r="I33" s="52"/>
    </row>
    <row r="34" spans="3:9" ht="12.75">
      <c r="C34" s="115"/>
      <c r="D34" s="52"/>
      <c r="E34" s="52"/>
      <c r="G34" s="115"/>
      <c r="H34" s="52"/>
      <c r="I34" s="52"/>
    </row>
    <row r="35" spans="3:9" ht="12.75">
      <c r="C35" s="115"/>
      <c r="D35" s="52"/>
      <c r="E35" s="52"/>
      <c r="G35" s="115"/>
      <c r="H35" s="52"/>
      <c r="I35" s="52"/>
    </row>
    <row r="36" spans="2:9" ht="12.75">
      <c r="B36" s="4" t="s">
        <v>187</v>
      </c>
      <c r="C36" s="115"/>
      <c r="D36" s="52"/>
      <c r="E36" s="52"/>
      <c r="G36" s="115"/>
      <c r="H36" s="52"/>
      <c r="I36" s="52"/>
    </row>
    <row r="37" spans="2:9" ht="12.75">
      <c r="B37" s="5" t="s">
        <v>188</v>
      </c>
      <c r="C37" s="115">
        <f>+C32</f>
        <v>-3368</v>
      </c>
      <c r="D37" s="52"/>
      <c r="E37" s="93">
        <f>+E32</f>
        <v>-1990</v>
      </c>
      <c r="F37" s="93"/>
      <c r="G37" s="115">
        <f>+G32</f>
        <v>-6390</v>
      </c>
      <c r="H37" s="93"/>
      <c r="I37" s="93">
        <f>+I32</f>
        <v>-3643</v>
      </c>
    </row>
    <row r="38" spans="2:9" ht="12.75">
      <c r="B38" s="5" t="s">
        <v>189</v>
      </c>
      <c r="C38" s="115">
        <v>0</v>
      </c>
      <c r="D38" s="52"/>
      <c r="E38" s="93">
        <v>0</v>
      </c>
      <c r="F38" s="93"/>
      <c r="G38" s="115">
        <v>0</v>
      </c>
      <c r="H38" s="93"/>
      <c r="I38" s="93">
        <v>0</v>
      </c>
    </row>
    <row r="39" spans="2:9" ht="13.5" thickBot="1">
      <c r="B39" s="4" t="s">
        <v>190</v>
      </c>
      <c r="C39" s="118">
        <f>SUM(C37:C38)</f>
        <v>-3368</v>
      </c>
      <c r="D39" s="52"/>
      <c r="E39" s="118">
        <f>SUM(E37:E38)</f>
        <v>-1990</v>
      </c>
      <c r="G39" s="118">
        <f>SUM(G37:G38)</f>
        <v>-6390</v>
      </c>
      <c r="H39" s="52"/>
      <c r="I39" s="97">
        <f>SUM(I37:I38)</f>
        <v>-3643</v>
      </c>
    </row>
    <row r="40" spans="3:9" ht="13.5" thickTop="1">
      <c r="C40" s="115"/>
      <c r="D40" s="52"/>
      <c r="E40" s="52"/>
      <c r="G40" s="115"/>
      <c r="H40" s="52"/>
      <c r="I40" s="52"/>
    </row>
    <row r="41" spans="3:9" ht="12.75">
      <c r="C41" s="115"/>
      <c r="D41" s="52"/>
      <c r="E41" s="52"/>
      <c r="G41" s="115"/>
      <c r="H41" s="52"/>
      <c r="I41" s="52"/>
    </row>
    <row r="42" spans="3:9" ht="12.75">
      <c r="C42" s="115"/>
      <c r="D42" s="52"/>
      <c r="E42" s="52"/>
      <c r="G42" s="115"/>
      <c r="H42" s="52"/>
      <c r="I42" s="52"/>
    </row>
    <row r="43" spans="2:9" ht="12.75">
      <c r="B43" s="4" t="s">
        <v>191</v>
      </c>
      <c r="C43" s="115"/>
      <c r="D43" s="52"/>
      <c r="E43" s="52"/>
      <c r="G43" s="115"/>
      <c r="H43" s="52"/>
      <c r="I43" s="52"/>
    </row>
    <row r="44" spans="2:9" ht="12.75">
      <c r="B44" s="5" t="s">
        <v>192</v>
      </c>
      <c r="C44" s="98">
        <f>C32/43098*100</f>
        <v>-7.814747784119913</v>
      </c>
      <c r="D44" s="94"/>
      <c r="E44" s="98">
        <f>E32/43098*100</f>
        <v>-4.617383637291754</v>
      </c>
      <c r="F44" s="94"/>
      <c r="G44" s="98">
        <f>G32/43098*100</f>
        <v>-14.82667409160518</v>
      </c>
      <c r="H44" s="94"/>
      <c r="I44" s="98">
        <f>I32/43098*100</f>
        <v>-8.452828437514501</v>
      </c>
    </row>
    <row r="45" spans="2:9" ht="12.75">
      <c r="B45" s="5" t="s">
        <v>193</v>
      </c>
      <c r="C45" s="116">
        <v>0</v>
      </c>
      <c r="D45" s="52"/>
      <c r="E45" s="99">
        <v>0</v>
      </c>
      <c r="G45" s="116">
        <v>0</v>
      </c>
      <c r="H45" s="52"/>
      <c r="I45" s="99">
        <v>0</v>
      </c>
    </row>
    <row r="46" spans="3:8" ht="12.75">
      <c r="C46" s="115"/>
      <c r="D46" s="52"/>
      <c r="G46" s="115"/>
      <c r="H46" s="52"/>
    </row>
    <row r="47" spans="3:8" ht="12.75">
      <c r="C47" s="115"/>
      <c r="D47" s="52"/>
      <c r="G47" s="115"/>
      <c r="H47" s="52"/>
    </row>
    <row r="48" spans="3:8" ht="12.75">
      <c r="C48" s="115"/>
      <c r="D48" s="52"/>
      <c r="G48" s="115"/>
      <c r="H48" s="52"/>
    </row>
    <row r="49" spans="3:8" ht="12.75">
      <c r="C49" s="115"/>
      <c r="D49" s="52"/>
      <c r="G49" s="115"/>
      <c r="H49" s="52"/>
    </row>
    <row r="50" spans="4:8" ht="12.75">
      <c r="D50" s="52"/>
      <c r="H50" s="52"/>
    </row>
    <row r="51" spans="2:8" ht="12.75">
      <c r="B51" s="1" t="s">
        <v>209</v>
      </c>
      <c r="C51" s="1"/>
      <c r="D51" s="1"/>
      <c r="E51" s="1"/>
      <c r="F51"/>
      <c r="H51" s="52"/>
    </row>
    <row r="52" spans="2:8" ht="12.75">
      <c r="B52" s="1" t="s">
        <v>210</v>
      </c>
      <c r="C52" s="1"/>
      <c r="D52" s="1"/>
      <c r="E52" s="1"/>
      <c r="F52"/>
      <c r="H52" s="52"/>
    </row>
    <row r="53" spans="4:8" ht="12.75">
      <c r="D53" s="52"/>
      <c r="H53" s="52"/>
    </row>
    <row r="54" spans="4:8" ht="12.75">
      <c r="D54" s="52"/>
      <c r="H54" s="52"/>
    </row>
    <row r="55" spans="4:8" ht="12.75">
      <c r="D55" s="52"/>
      <c r="H55" s="52"/>
    </row>
    <row r="57" ht="12.75">
      <c r="B57" s="100"/>
    </row>
    <row r="58" ht="12.75">
      <c r="B58" s="75"/>
    </row>
    <row r="59" spans="3:10" ht="12.75">
      <c r="C59" s="75"/>
      <c r="D59" s="75"/>
      <c r="E59" s="75"/>
      <c r="F59" s="79"/>
      <c r="G59" s="75"/>
      <c r="H59" s="75"/>
      <c r="I59" s="75"/>
      <c r="J59" s="75"/>
    </row>
  </sheetData>
  <printOptions/>
  <pageMargins left="0.984251968503937" right="0.5118110236220472" top="0.984251968503937" bottom="0.984251968503937" header="0.5118110236220472" footer="0.31496062992125984"/>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G101"/>
  <sheetViews>
    <sheetView zoomScale="85" zoomScaleNormal="85" zoomScaleSheetLayoutView="100" workbookViewId="0" topLeftCell="A36">
      <selection activeCell="B53" sqref="B53"/>
    </sheetView>
  </sheetViews>
  <sheetFormatPr defaultColWidth="9.140625" defaultRowHeight="12.75"/>
  <cols>
    <col min="1" max="1" width="3.57421875" style="0" customWidth="1"/>
    <col min="2" max="2" width="44.421875" style="0" customWidth="1"/>
    <col min="3" max="3" width="15.140625" style="0" customWidth="1"/>
    <col min="4" max="4" width="15.140625" style="0" hidden="1" customWidth="1"/>
    <col min="5" max="5" width="15.28125" style="0" customWidth="1"/>
    <col min="6" max="6" width="7.00390625" style="0" bestFit="1" customWidth="1"/>
    <col min="7" max="7" width="9.00390625" style="0" bestFit="1" customWidth="1"/>
    <col min="10" max="10" width="10.140625" style="0" customWidth="1"/>
  </cols>
  <sheetData>
    <row r="1" ht="12.75">
      <c r="B1" t="s">
        <v>121</v>
      </c>
    </row>
    <row r="3" spans="1:5" ht="12.75">
      <c r="A3" s="1" t="s">
        <v>123</v>
      </c>
      <c r="B3" s="22"/>
      <c r="C3" s="1"/>
      <c r="D3" s="1"/>
      <c r="E3" s="1"/>
    </row>
    <row r="4" spans="3:6" ht="12.75">
      <c r="C4" s="13" t="s">
        <v>194</v>
      </c>
      <c r="D4" s="13" t="s">
        <v>58</v>
      </c>
      <c r="E4" s="13" t="s">
        <v>125</v>
      </c>
      <c r="F4" s="2"/>
    </row>
    <row r="5" spans="3:6" ht="12.75">
      <c r="C5" s="2" t="s">
        <v>195</v>
      </c>
      <c r="D5" s="2" t="s">
        <v>156</v>
      </c>
      <c r="E5" s="2" t="s">
        <v>196</v>
      </c>
      <c r="F5" s="2"/>
    </row>
    <row r="6" spans="3:6" ht="12.75">
      <c r="C6" s="2" t="s">
        <v>59</v>
      </c>
      <c r="D6" s="2"/>
      <c r="E6" s="2" t="s">
        <v>197</v>
      </c>
      <c r="F6" s="2"/>
    </row>
    <row r="7" spans="3:6" ht="12.75">
      <c r="C7" s="2" t="s">
        <v>5</v>
      </c>
      <c r="D7" s="2" t="s">
        <v>57</v>
      </c>
      <c r="E7" s="2" t="s">
        <v>198</v>
      </c>
      <c r="F7" s="2"/>
    </row>
    <row r="8" spans="3:6" ht="12.75">
      <c r="C8" s="77">
        <v>38898</v>
      </c>
      <c r="D8" s="77" t="s">
        <v>157</v>
      </c>
      <c r="E8" s="121" t="s">
        <v>168</v>
      </c>
      <c r="F8" s="3"/>
    </row>
    <row r="9" spans="3:6" ht="12.75">
      <c r="C9" s="2" t="s">
        <v>6</v>
      </c>
      <c r="D9" s="2" t="s">
        <v>6</v>
      </c>
      <c r="E9" s="2" t="s">
        <v>6</v>
      </c>
      <c r="F9" s="2"/>
    </row>
    <row r="10" spans="3:6" ht="12.75">
      <c r="C10" s="2"/>
      <c r="D10" s="2"/>
      <c r="E10" s="2"/>
      <c r="F10" s="2"/>
    </row>
    <row r="11" spans="2:6" ht="12.75">
      <c r="B11" s="1" t="s">
        <v>263</v>
      </c>
      <c r="C11" s="2"/>
      <c r="D11" s="2"/>
      <c r="E11" s="2"/>
      <c r="F11" s="2"/>
    </row>
    <row r="12" spans="2:6" ht="12.75">
      <c r="B12" s="1" t="s">
        <v>264</v>
      </c>
      <c r="C12" s="2"/>
      <c r="D12" s="2"/>
      <c r="E12" s="2"/>
      <c r="F12" s="2"/>
    </row>
    <row r="13" spans="2:5" ht="12.75">
      <c r="B13" t="s">
        <v>65</v>
      </c>
      <c r="C13" s="6">
        <v>31836</v>
      </c>
      <c r="D13" s="6">
        <v>45486</v>
      </c>
      <c r="E13" s="6">
        <v>33343</v>
      </c>
    </row>
    <row r="14" spans="2:5" ht="12.75">
      <c r="B14" t="s">
        <v>7</v>
      </c>
      <c r="C14" s="6">
        <v>6291</v>
      </c>
      <c r="D14" s="6">
        <v>4502</v>
      </c>
      <c r="E14" s="6">
        <v>5370</v>
      </c>
    </row>
    <row r="15" spans="2:7" ht="12.75">
      <c r="B15" t="s">
        <v>8</v>
      </c>
      <c r="C15" s="6">
        <v>255</v>
      </c>
      <c r="D15" s="6">
        <v>1350</v>
      </c>
      <c r="E15" s="6">
        <v>255</v>
      </c>
      <c r="G15" s="12"/>
    </row>
    <row r="16" spans="2:5" ht="12.75" hidden="1">
      <c r="B16" t="s">
        <v>73</v>
      </c>
      <c r="C16" s="6"/>
      <c r="D16" s="6"/>
      <c r="E16" s="6"/>
    </row>
    <row r="17" spans="3:5" ht="12.75">
      <c r="C17" s="131">
        <f>SUM(C13:C16)</f>
        <v>38382</v>
      </c>
      <c r="D17" s="131"/>
      <c r="E17" s="131">
        <f>SUM(E13:E16)</f>
        <v>38968</v>
      </c>
    </row>
    <row r="18" spans="3:6" ht="12.75">
      <c r="C18" s="6"/>
      <c r="D18" s="6"/>
      <c r="E18" s="6"/>
      <c r="F18" s="12"/>
    </row>
    <row r="19" spans="2:5" ht="12.75">
      <c r="B19" s="1" t="s">
        <v>279</v>
      </c>
      <c r="C19" s="27" t="s">
        <v>74</v>
      </c>
      <c r="D19" s="27"/>
      <c r="E19" s="27" t="s">
        <v>74</v>
      </c>
    </row>
    <row r="20" spans="2:5" ht="12.75">
      <c r="B20" s="28" t="s">
        <v>236</v>
      </c>
      <c r="C20" s="6">
        <v>455</v>
      </c>
      <c r="D20" s="6">
        <v>987</v>
      </c>
      <c r="E20" s="6">
        <v>558</v>
      </c>
    </row>
    <row r="21" spans="2:6" ht="12.75">
      <c r="B21" s="28" t="s">
        <v>267</v>
      </c>
      <c r="C21" s="6">
        <v>2503</v>
      </c>
      <c r="D21" s="6">
        <v>570</v>
      </c>
      <c r="E21" s="6">
        <f>3237+45</f>
        <v>3282</v>
      </c>
      <c r="F21" s="12"/>
    </row>
    <row r="22" spans="2:6" ht="12.75">
      <c r="B22" s="28" t="s">
        <v>266</v>
      </c>
      <c r="C22" s="8">
        <v>1510</v>
      </c>
      <c r="D22" s="8">
        <v>2867</v>
      </c>
      <c r="E22" s="8">
        <v>1965</v>
      </c>
      <c r="F22" s="12"/>
    </row>
    <row r="23" spans="3:7" ht="12.75">
      <c r="C23" s="131">
        <f>SUM(C20:C22)</f>
        <v>4468</v>
      </c>
      <c r="D23" s="131">
        <f>SUM(D20:D22)</f>
        <v>4424</v>
      </c>
      <c r="E23" s="131">
        <f>SUM(E20:E22)</f>
        <v>5805</v>
      </c>
      <c r="F23" s="12"/>
      <c r="G23" s="12"/>
    </row>
    <row r="24" spans="3:7" ht="12.75">
      <c r="C24" s="6"/>
      <c r="D24" s="6"/>
      <c r="E24" s="6"/>
      <c r="F24" s="12"/>
      <c r="G24" s="12"/>
    </row>
    <row r="25" spans="2:7" ht="13.5" thickBot="1">
      <c r="B25" s="1" t="s">
        <v>265</v>
      </c>
      <c r="C25" s="132">
        <f>+C23+C17</f>
        <v>42850</v>
      </c>
      <c r="D25" s="132"/>
      <c r="E25" s="132">
        <f>+E23+E17</f>
        <v>44773</v>
      </c>
      <c r="F25" s="12"/>
      <c r="G25" s="12"/>
    </row>
    <row r="26" spans="3:7" ht="12.75">
      <c r="C26" s="6"/>
      <c r="D26" s="6"/>
      <c r="E26" s="6"/>
      <c r="F26" s="12"/>
      <c r="G26" s="12"/>
    </row>
    <row r="27" spans="2:7" ht="12.75">
      <c r="B27" s="1" t="s">
        <v>260</v>
      </c>
      <c r="C27" s="6"/>
      <c r="D27" s="6"/>
      <c r="E27" s="6"/>
      <c r="F27" s="12"/>
      <c r="G27" s="12"/>
    </row>
    <row r="28" spans="2:7" ht="12.75">
      <c r="B28" s="1" t="s">
        <v>261</v>
      </c>
      <c r="C28" s="6"/>
      <c r="D28" s="6"/>
      <c r="E28" s="6"/>
      <c r="F28" s="12"/>
      <c r="G28" s="12"/>
    </row>
    <row r="29" spans="2:7" ht="12.75">
      <c r="B29" t="s">
        <v>9</v>
      </c>
      <c r="C29" s="6">
        <v>43098</v>
      </c>
      <c r="D29" s="6">
        <v>43098</v>
      </c>
      <c r="E29" s="6">
        <v>43098</v>
      </c>
      <c r="F29" s="12"/>
      <c r="G29" s="12"/>
    </row>
    <row r="30" spans="2:7" ht="12.75">
      <c r="B30" t="s">
        <v>179</v>
      </c>
      <c r="C30" s="6"/>
      <c r="D30" s="6"/>
      <c r="E30" s="6"/>
      <c r="F30" s="12"/>
      <c r="G30" s="12"/>
    </row>
    <row r="31" spans="2:7" ht="12.75">
      <c r="B31" s="28" t="s">
        <v>268</v>
      </c>
      <c r="C31" s="6">
        <v>36665</v>
      </c>
      <c r="D31" s="6">
        <v>36665</v>
      </c>
      <c r="E31" s="6">
        <v>36665</v>
      </c>
      <c r="F31" s="12"/>
      <c r="G31" s="12"/>
    </row>
    <row r="32" spans="2:7" ht="12.75">
      <c r="B32" t="s">
        <v>180</v>
      </c>
      <c r="C32" s="8">
        <v>-170815</v>
      </c>
      <c r="D32" s="6">
        <v>-143650</v>
      </c>
      <c r="E32" s="8">
        <v>-164425</v>
      </c>
      <c r="F32" s="12"/>
      <c r="G32" s="12"/>
    </row>
    <row r="33" spans="3:7" ht="12.75">
      <c r="C33" s="6">
        <f>SUM(C29:C32)</f>
        <v>-91052</v>
      </c>
      <c r="D33" s="6">
        <f>SUM(D29:D32)</f>
        <v>-63887</v>
      </c>
      <c r="E33" s="6">
        <f>SUM(E29:E32)</f>
        <v>-84662</v>
      </c>
      <c r="F33" s="12"/>
      <c r="G33" s="12"/>
    </row>
    <row r="34" spans="3:7" ht="12.75">
      <c r="C34" s="6"/>
      <c r="D34" s="6"/>
      <c r="E34" s="6"/>
      <c r="F34" s="12"/>
      <c r="G34" s="12"/>
    </row>
    <row r="35" spans="2:7" ht="12.75">
      <c r="B35" t="s">
        <v>94</v>
      </c>
      <c r="C35" s="6">
        <v>0</v>
      </c>
      <c r="D35" s="6"/>
      <c r="E35" s="6">
        <v>0</v>
      </c>
      <c r="F35" s="12"/>
      <c r="G35" s="12"/>
    </row>
    <row r="36" spans="3:7" ht="12.75">
      <c r="C36" s="6"/>
      <c r="D36" s="6"/>
      <c r="E36" s="6"/>
      <c r="F36" s="12"/>
      <c r="G36" s="12"/>
    </row>
    <row r="37" spans="2:7" ht="12.75">
      <c r="B37" s="1" t="s">
        <v>275</v>
      </c>
      <c r="C37" s="131">
        <f>SUM(C33:C36)</f>
        <v>-91052</v>
      </c>
      <c r="D37" s="131"/>
      <c r="E37" s="131">
        <f>SUM(E33:E36)</f>
        <v>-84662</v>
      </c>
      <c r="F37" s="12"/>
      <c r="G37" s="12"/>
    </row>
    <row r="38" spans="3:7" ht="12.75">
      <c r="C38" s="6"/>
      <c r="D38" s="6"/>
      <c r="E38" s="6"/>
      <c r="F38" s="12"/>
      <c r="G38" s="12"/>
    </row>
    <row r="39" spans="2:7" ht="12.75">
      <c r="B39" s="1" t="s">
        <v>278</v>
      </c>
      <c r="C39" s="6"/>
      <c r="D39" s="6"/>
      <c r="E39" s="6"/>
      <c r="F39" s="12"/>
      <c r="G39" s="12"/>
    </row>
    <row r="40" spans="2:7" ht="12.75">
      <c r="B40" t="s">
        <v>270</v>
      </c>
      <c r="C40" s="6">
        <v>0</v>
      </c>
      <c r="D40" s="6">
        <v>0</v>
      </c>
      <c r="E40" s="6">
        <v>0</v>
      </c>
      <c r="F40" s="12"/>
      <c r="G40" s="12"/>
    </row>
    <row r="41" spans="2:7" ht="12.75">
      <c r="B41" t="s">
        <v>276</v>
      </c>
      <c r="C41" s="6">
        <v>0</v>
      </c>
      <c r="D41" s="6">
        <v>0</v>
      </c>
      <c r="E41" s="6">
        <v>0</v>
      </c>
      <c r="F41" s="12"/>
      <c r="G41" s="12"/>
    </row>
    <row r="42" spans="2:7" ht="12.75">
      <c r="B42" t="s">
        <v>277</v>
      </c>
      <c r="C42" s="6">
        <v>0</v>
      </c>
      <c r="D42" s="6">
        <v>0</v>
      </c>
      <c r="E42" s="6">
        <v>0</v>
      </c>
      <c r="F42" s="12"/>
      <c r="G42" s="12"/>
    </row>
    <row r="43" spans="3:7" ht="12.75">
      <c r="C43" s="131">
        <f>SUM(C40:C42)</f>
        <v>0</v>
      </c>
      <c r="D43" s="131"/>
      <c r="E43" s="131">
        <f>SUM(E40:E42)</f>
        <v>0</v>
      </c>
      <c r="F43" s="12"/>
      <c r="G43" s="12"/>
    </row>
    <row r="44" spans="3:7" ht="12.75">
      <c r="C44" s="6"/>
      <c r="D44" s="6"/>
      <c r="E44" s="6"/>
      <c r="F44" s="12"/>
      <c r="G44" s="12"/>
    </row>
    <row r="45" spans="2:5" ht="12.75">
      <c r="B45" s="1" t="s">
        <v>280</v>
      </c>
      <c r="C45" s="27" t="s">
        <v>74</v>
      </c>
      <c r="D45" s="27"/>
      <c r="E45" s="27" t="s">
        <v>74</v>
      </c>
    </row>
    <row r="46" spans="2:5" ht="12.75">
      <c r="B46" t="s">
        <v>292</v>
      </c>
      <c r="C46" s="6">
        <v>31073</v>
      </c>
      <c r="D46" s="6">
        <v>21186</v>
      </c>
      <c r="E46" s="6">
        <v>27182</v>
      </c>
    </row>
    <row r="47" spans="2:5" ht="12.75">
      <c r="B47" t="s">
        <v>271</v>
      </c>
      <c r="C47" s="6">
        <v>64</v>
      </c>
      <c r="D47" s="6">
        <v>64</v>
      </c>
      <c r="E47" s="6">
        <v>64</v>
      </c>
    </row>
    <row r="48" spans="2:5" ht="12.75">
      <c r="B48" t="s">
        <v>269</v>
      </c>
      <c r="C48" s="6">
        <v>506</v>
      </c>
      <c r="D48" s="6">
        <v>775</v>
      </c>
      <c r="E48" s="6">
        <v>506</v>
      </c>
    </row>
    <row r="49" spans="2:7" ht="12.75">
      <c r="B49" t="s">
        <v>270</v>
      </c>
      <c r="C49" s="21">
        <v>42000</v>
      </c>
      <c r="D49" s="21">
        <v>42000</v>
      </c>
      <c r="E49" s="6">
        <v>42000</v>
      </c>
      <c r="G49" s="6"/>
    </row>
    <row r="50" spans="2:7" ht="12.75">
      <c r="B50" t="s">
        <v>272</v>
      </c>
      <c r="C50" s="6">
        <v>47974</v>
      </c>
      <c r="D50" s="6">
        <v>48910</v>
      </c>
      <c r="E50" s="6">
        <v>47974</v>
      </c>
      <c r="F50" s="12"/>
      <c r="G50" s="6"/>
    </row>
    <row r="51" spans="2:7" ht="12.75">
      <c r="B51" t="s">
        <v>273</v>
      </c>
      <c r="C51" s="8">
        <v>12285</v>
      </c>
      <c r="D51" s="8">
        <v>10810</v>
      </c>
      <c r="E51" s="8">
        <v>11709</v>
      </c>
      <c r="F51" s="12"/>
      <c r="G51" s="6"/>
    </row>
    <row r="52" spans="2:7" ht="12.75">
      <c r="B52" s="12" t="s">
        <v>74</v>
      </c>
      <c r="C52" s="6">
        <f>SUM(C46:C51)</f>
        <v>133902</v>
      </c>
      <c r="D52" s="6">
        <f>SUM(D46:D51)</f>
        <v>123745</v>
      </c>
      <c r="E52" s="6">
        <f>SUM(E46:E51)</f>
        <v>129435</v>
      </c>
      <c r="G52" s="12"/>
    </row>
    <row r="53" spans="3:5" ht="12.75">
      <c r="C53" s="6"/>
      <c r="D53" s="6"/>
      <c r="E53" s="6"/>
    </row>
    <row r="54" spans="2:5" ht="12.75">
      <c r="B54" s="1" t="s">
        <v>274</v>
      </c>
      <c r="C54" s="6">
        <f>+C52</f>
        <v>133902</v>
      </c>
      <c r="D54" s="6">
        <f>+D23-D52</f>
        <v>-119321</v>
      </c>
      <c r="E54" s="6">
        <f>+E52</f>
        <v>129435</v>
      </c>
    </row>
    <row r="55" spans="3:5" ht="12.75">
      <c r="C55" s="6"/>
      <c r="D55" s="6"/>
      <c r="E55" s="6"/>
    </row>
    <row r="56" spans="2:6" ht="13.5" thickBot="1">
      <c r="B56" s="1" t="s">
        <v>262</v>
      </c>
      <c r="C56" s="132">
        <f>+C54+C37</f>
        <v>42850</v>
      </c>
      <c r="D56" s="132">
        <f>+D54+D55+SUM(D13:D18)</f>
        <v>-67983</v>
      </c>
      <c r="E56" s="132">
        <f>+E54+E37</f>
        <v>44773</v>
      </c>
      <c r="F56" s="12"/>
    </row>
    <row r="57" spans="3:5" ht="12.75">
      <c r="C57" s="6"/>
      <c r="D57" s="6"/>
      <c r="E57" s="6"/>
    </row>
    <row r="58" spans="3:5" ht="12.75">
      <c r="C58" s="6"/>
      <c r="D58" s="6"/>
      <c r="E58" s="6"/>
    </row>
    <row r="59" spans="2:5" ht="12.75">
      <c r="B59" t="s">
        <v>54</v>
      </c>
      <c r="C59" s="102">
        <f>+(C33-C16-C55)/C29</f>
        <v>-2.112673441923059</v>
      </c>
      <c r="D59" s="102">
        <f>+(D33-D16-D55)/D29</f>
        <v>-1.4823657710334586</v>
      </c>
      <c r="E59" s="102">
        <f>+(E33-E16-E55)/E29</f>
        <v>-1.9644067010070072</v>
      </c>
    </row>
    <row r="62" ht="12.75">
      <c r="B62" s="1" t="s">
        <v>209</v>
      </c>
    </row>
    <row r="63" spans="2:6" ht="12.75">
      <c r="B63" s="1" t="s">
        <v>210</v>
      </c>
      <c r="F63" s="27"/>
    </row>
    <row r="69" spans="3:5" ht="12.75">
      <c r="C69" s="6"/>
      <c r="D69" s="6"/>
      <c r="E69" s="6"/>
    </row>
    <row r="70" spans="3:5" ht="12.75">
      <c r="C70" s="6"/>
      <c r="D70" s="6"/>
      <c r="E70" s="6"/>
    </row>
    <row r="71" spans="3:5" ht="12.75">
      <c r="C71" s="6"/>
      <c r="D71" s="6"/>
      <c r="E71" s="6"/>
    </row>
    <row r="72" spans="3:5" ht="12.75">
      <c r="C72" s="6"/>
      <c r="D72" s="6"/>
      <c r="E72" s="6"/>
    </row>
    <row r="73" spans="3:5" ht="12.75">
      <c r="C73" s="6"/>
      <c r="D73" s="6"/>
      <c r="E73" s="6"/>
    </row>
    <row r="74" spans="3:5" ht="12.75">
      <c r="C74" s="6"/>
      <c r="D74" s="6"/>
      <c r="E74" s="6"/>
    </row>
    <row r="75" spans="3:5" ht="12.75">
      <c r="C75" s="6"/>
      <c r="D75" s="6"/>
      <c r="E75" s="6"/>
    </row>
    <row r="76" spans="3:5" ht="12.75">
      <c r="C76" s="6"/>
      <c r="D76" s="6"/>
      <c r="E76" s="6"/>
    </row>
    <row r="77" spans="3:5" ht="12.75">
      <c r="C77" s="6"/>
      <c r="D77" s="6"/>
      <c r="E77" s="6"/>
    </row>
    <row r="78" spans="3:5" ht="12.75">
      <c r="C78" s="6"/>
      <c r="D78" s="6"/>
      <c r="E78" s="6"/>
    </row>
    <row r="79" spans="3:5" ht="12.75">
      <c r="C79" s="6"/>
      <c r="D79" s="6"/>
      <c r="E79" s="6"/>
    </row>
    <row r="80" spans="3:5" ht="12.75">
      <c r="C80" s="6"/>
      <c r="D80" s="6"/>
      <c r="E80" s="6"/>
    </row>
    <row r="81" spans="3:5" ht="12.75">
      <c r="C81" s="12" t="s">
        <v>74</v>
      </c>
      <c r="D81" s="12"/>
      <c r="E81" t="s">
        <v>74</v>
      </c>
    </row>
    <row r="83" spans="3:5" ht="12.75">
      <c r="C83" s="12"/>
      <c r="D83" s="12"/>
      <c r="E83" s="12"/>
    </row>
    <row r="85" spans="3:5" ht="12.75">
      <c r="C85" s="12"/>
      <c r="D85" s="12"/>
      <c r="E85" s="12"/>
    </row>
    <row r="86" spans="1:6" ht="12.75">
      <c r="A86" s="11"/>
      <c r="B86" s="11"/>
      <c r="C86" s="34"/>
      <c r="D86" s="34"/>
      <c r="E86" s="34"/>
      <c r="F86" s="11"/>
    </row>
    <row r="87" spans="1:6" ht="12.75">
      <c r="A87" s="11"/>
      <c r="B87" s="85"/>
      <c r="C87" s="75"/>
      <c r="D87" s="75"/>
      <c r="E87" s="75"/>
      <c r="F87" s="75"/>
    </row>
    <row r="88" spans="1:5" ht="12.75">
      <c r="A88" s="11"/>
      <c r="C88" s="1"/>
      <c r="D88" s="1"/>
      <c r="E88" s="1"/>
    </row>
    <row r="89" spans="1:5" ht="12.75">
      <c r="A89" s="11"/>
      <c r="C89" s="1"/>
      <c r="D89" s="1"/>
      <c r="E89" s="1"/>
    </row>
    <row r="90" spans="1:6" ht="12.75">
      <c r="A90" s="11"/>
      <c r="B90" s="11"/>
      <c r="C90" s="34"/>
      <c r="D90" s="34"/>
      <c r="E90" s="34"/>
      <c r="F90" s="11"/>
    </row>
    <row r="91" spans="1:6" ht="12.75">
      <c r="A91" s="11"/>
      <c r="B91" s="11"/>
      <c r="C91" s="34"/>
      <c r="D91" s="34"/>
      <c r="E91" s="34"/>
      <c r="F91" s="11"/>
    </row>
    <row r="92" spans="1:6" ht="12.75">
      <c r="A92" s="11"/>
      <c r="B92" s="11"/>
      <c r="C92" s="11"/>
      <c r="D92" s="11"/>
      <c r="E92" s="11"/>
      <c r="F92" s="11"/>
    </row>
    <row r="93" spans="1:6" ht="12.75">
      <c r="A93" s="11"/>
      <c r="B93" s="11"/>
      <c r="C93" s="63"/>
      <c r="D93" s="63"/>
      <c r="E93" s="63"/>
      <c r="F93" s="11"/>
    </row>
    <row r="94" spans="1:6" ht="12.75">
      <c r="A94" s="11"/>
      <c r="B94" s="11"/>
      <c r="C94" s="11"/>
      <c r="D94" s="11"/>
      <c r="E94" s="11"/>
      <c r="F94" s="11"/>
    </row>
    <row r="95" spans="1:6" ht="12.75">
      <c r="A95" s="11"/>
      <c r="B95" s="11"/>
      <c r="C95" s="63"/>
      <c r="D95" s="63"/>
      <c r="E95" s="63"/>
      <c r="F95" s="11"/>
    </row>
    <row r="96" spans="1:6" ht="12.75">
      <c r="A96" s="11"/>
      <c r="B96" s="11"/>
      <c r="C96" s="11"/>
      <c r="D96" s="11"/>
      <c r="E96" s="11"/>
      <c r="F96" s="11"/>
    </row>
    <row r="97" spans="1:6" ht="12.75">
      <c r="A97" s="11"/>
      <c r="B97" s="11"/>
      <c r="C97" s="34"/>
      <c r="D97" s="34"/>
      <c r="E97" s="11"/>
      <c r="F97" s="11"/>
    </row>
    <row r="98" spans="1:6" ht="12.75">
      <c r="A98" s="11"/>
      <c r="B98" s="11"/>
      <c r="C98" s="63"/>
      <c r="D98" s="63"/>
      <c r="E98" s="11"/>
      <c r="F98" s="11"/>
    </row>
    <row r="99" spans="1:6" ht="12.75">
      <c r="A99" s="11"/>
      <c r="B99" s="11"/>
      <c r="C99" s="11"/>
      <c r="D99" s="11"/>
      <c r="E99" s="11"/>
      <c r="F99" s="11"/>
    </row>
    <row r="100" spans="1:6" ht="12.75">
      <c r="A100" s="11"/>
      <c r="B100" s="11"/>
      <c r="C100" s="11"/>
      <c r="D100" s="11"/>
      <c r="E100" s="11"/>
      <c r="F100" s="11"/>
    </row>
    <row r="101" spans="1:6" ht="12.75">
      <c r="A101" s="11"/>
      <c r="B101" s="11"/>
      <c r="C101" s="11"/>
      <c r="D101" s="11"/>
      <c r="E101" s="11"/>
      <c r="F101" s="11"/>
    </row>
  </sheetData>
  <printOptions/>
  <pageMargins left="0.984251968503937" right="0.7480314960629921" top="0.984251968503937" bottom="0.984251968503937" header="0.5118110236220472" footer="0.4724409448818898"/>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A155"/>
  <sheetViews>
    <sheetView zoomScale="85" zoomScaleNormal="85" workbookViewId="0" topLeftCell="A1">
      <selection activeCell="C23" sqref="C23"/>
    </sheetView>
  </sheetViews>
  <sheetFormatPr defaultColWidth="9.140625" defaultRowHeight="12.75"/>
  <cols>
    <col min="1" max="1" width="2.57421875" style="0" customWidth="1"/>
    <col min="2" max="2" width="50.28125" style="0" customWidth="1"/>
    <col min="3" max="3" width="16.28125" style="0" customWidth="1"/>
    <col min="4" max="4" width="16.28125" style="0" hidden="1" customWidth="1"/>
    <col min="5" max="5" width="16.28125" style="0" customWidth="1"/>
    <col min="6" max="6" width="2.00390625" style="11" customWidth="1"/>
    <col min="8" max="8" width="12.28125" style="11" customWidth="1"/>
    <col min="9" max="9" width="1.8515625" style="11" customWidth="1"/>
    <col min="10" max="10" width="1.421875" style="11" customWidth="1"/>
    <col min="11" max="11" width="1.1484375" style="11" customWidth="1"/>
    <col min="12" max="12" width="13.00390625" style="11" customWidth="1"/>
    <col min="13" max="13" width="1.28515625" style="11" customWidth="1"/>
    <col min="14" max="14" width="11.7109375" style="11" customWidth="1"/>
    <col min="15" max="15" width="1.28515625" style="11" customWidth="1"/>
    <col min="16" max="16" width="12.140625" style="11" customWidth="1"/>
    <col min="17" max="17" width="0.85546875" style="11" customWidth="1"/>
    <col min="18" max="18" width="9.140625" style="11" customWidth="1"/>
    <col min="19" max="19" width="0.85546875" style="11" customWidth="1"/>
    <col min="20" max="53" width="9.140625" style="11" customWidth="1"/>
  </cols>
  <sheetData>
    <row r="1" spans="1:8" ht="12.75">
      <c r="A1" s="1"/>
      <c r="B1" t="s">
        <v>121</v>
      </c>
      <c r="C1" s="1"/>
      <c r="D1" s="1"/>
      <c r="E1" s="1"/>
      <c r="F1" s="42"/>
      <c r="H1" s="42"/>
    </row>
    <row r="2" spans="1:8" ht="12.75">
      <c r="A2" s="1"/>
      <c r="B2" s="22"/>
      <c r="C2" s="1"/>
      <c r="D2" s="1"/>
      <c r="E2" s="1"/>
      <c r="F2" s="42"/>
      <c r="H2" s="42"/>
    </row>
    <row r="3" spans="1:8" ht="12.75">
      <c r="A3" s="1" t="s">
        <v>98</v>
      </c>
      <c r="B3" s="1"/>
      <c r="C3" s="13"/>
      <c r="D3" s="13"/>
      <c r="E3" s="13"/>
      <c r="F3" s="43"/>
      <c r="H3" s="43"/>
    </row>
    <row r="4" spans="1:8" ht="12.75">
      <c r="A4" s="1" t="s">
        <v>169</v>
      </c>
      <c r="B4" s="1"/>
      <c r="C4" s="2"/>
      <c r="D4" s="2"/>
      <c r="E4" s="2"/>
      <c r="F4" s="44"/>
      <c r="H4" s="44"/>
    </row>
    <row r="5" spans="3:8" ht="12.75">
      <c r="C5" s="2"/>
      <c r="D5" s="2"/>
      <c r="E5" s="2"/>
      <c r="F5" s="44"/>
      <c r="H5" s="44"/>
    </row>
    <row r="6" spans="3:8" ht="12.75">
      <c r="C6" s="2" t="s">
        <v>199</v>
      </c>
      <c r="D6" s="2"/>
      <c r="E6" s="2" t="s">
        <v>199</v>
      </c>
      <c r="F6" s="44"/>
      <c r="H6" s="44"/>
    </row>
    <row r="7" spans="3:18" ht="12.75">
      <c r="C7" s="77">
        <v>38898</v>
      </c>
      <c r="D7" s="77">
        <v>38352</v>
      </c>
      <c r="E7" s="77">
        <v>38717</v>
      </c>
      <c r="H7" s="44"/>
      <c r="L7" s="44"/>
      <c r="M7" s="42"/>
      <c r="N7" s="44"/>
      <c r="O7" s="42"/>
      <c r="P7" s="44"/>
      <c r="R7" s="44"/>
    </row>
    <row r="8" spans="3:18" ht="12.75">
      <c r="C8" s="17" t="s">
        <v>6</v>
      </c>
      <c r="D8" s="17" t="s">
        <v>6</v>
      </c>
      <c r="E8" s="17" t="s">
        <v>6</v>
      </c>
      <c r="F8" s="17"/>
      <c r="H8" s="45"/>
      <c r="J8" s="44"/>
      <c r="L8" s="44"/>
      <c r="M8" s="42"/>
      <c r="N8" s="44"/>
      <c r="O8" s="42"/>
      <c r="P8" s="44"/>
      <c r="R8" s="44"/>
    </row>
    <row r="9" spans="3:18" ht="12.75">
      <c r="C9" s="17"/>
      <c r="D9" s="17"/>
      <c r="E9" s="17" t="s">
        <v>200</v>
      </c>
      <c r="F9" s="17"/>
      <c r="H9" s="45"/>
      <c r="J9" s="44"/>
      <c r="L9" s="44"/>
      <c r="M9" s="42"/>
      <c r="N9" s="44"/>
      <c r="O9" s="42"/>
      <c r="P9" s="44"/>
      <c r="R9" s="44"/>
    </row>
    <row r="10" spans="2:8" ht="12.75">
      <c r="B10" s="1" t="s">
        <v>80</v>
      </c>
      <c r="C10" s="2"/>
      <c r="D10" s="2"/>
      <c r="E10" s="2"/>
      <c r="F10" s="44"/>
      <c r="H10" s="44"/>
    </row>
    <row r="11" spans="3:12" ht="12.75">
      <c r="C11" s="6"/>
      <c r="D11" s="6"/>
      <c r="E11" s="6"/>
      <c r="F11" s="9"/>
      <c r="H11" s="9"/>
      <c r="L11" s="9"/>
    </row>
    <row r="12" spans="2:12" ht="12.75">
      <c r="B12" t="s">
        <v>81</v>
      </c>
      <c r="C12" s="6">
        <f>+PL!G32</f>
        <v>-6390</v>
      </c>
      <c r="D12" s="6">
        <v>-29012</v>
      </c>
      <c r="E12" s="6">
        <v>-20775</v>
      </c>
      <c r="F12" s="9"/>
      <c r="H12" s="9"/>
      <c r="L12" s="9"/>
    </row>
    <row r="13" spans="3:12" ht="9" customHeight="1">
      <c r="C13" s="6"/>
      <c r="D13" s="6"/>
      <c r="E13" s="6"/>
      <c r="F13" s="9"/>
      <c r="H13" s="9"/>
      <c r="L13" s="9"/>
    </row>
    <row r="14" spans="2:12" ht="12.75">
      <c r="B14" t="s">
        <v>201</v>
      </c>
      <c r="C14" s="6"/>
      <c r="D14" s="6"/>
      <c r="E14" s="6"/>
      <c r="F14" s="9"/>
      <c r="H14" s="9"/>
      <c r="L14" s="9"/>
    </row>
    <row r="15" spans="2:14" ht="12.75">
      <c r="B15" t="s">
        <v>152</v>
      </c>
      <c r="C15" s="6">
        <f>-PL!G30</f>
        <v>-1180</v>
      </c>
      <c r="D15" s="6">
        <v>-637</v>
      </c>
      <c r="E15" s="6">
        <v>-1289</v>
      </c>
      <c r="F15" s="9"/>
      <c r="H15" s="9"/>
      <c r="L15" s="9"/>
      <c r="N15" s="9"/>
    </row>
    <row r="16" spans="2:14" ht="12.75">
      <c r="B16" t="s">
        <v>90</v>
      </c>
      <c r="C16" s="6">
        <v>1510</v>
      </c>
      <c r="D16" s="6">
        <v>7293</v>
      </c>
      <c r="E16" s="6">
        <v>3249</v>
      </c>
      <c r="F16" s="9"/>
      <c r="H16" s="9"/>
      <c r="L16" s="9"/>
      <c r="N16" s="34"/>
    </row>
    <row r="17" spans="2:14" ht="12.75">
      <c r="B17" t="s">
        <v>134</v>
      </c>
      <c r="C17" s="6">
        <v>0</v>
      </c>
      <c r="D17" s="6">
        <v>6104</v>
      </c>
      <c r="E17" s="6">
        <v>8894</v>
      </c>
      <c r="F17" s="9"/>
      <c r="H17" s="9"/>
      <c r="L17" s="9"/>
      <c r="N17" s="34"/>
    </row>
    <row r="18" spans="2:14" ht="12.75">
      <c r="B18" t="s">
        <v>170</v>
      </c>
      <c r="C18" s="27">
        <v>0</v>
      </c>
      <c r="D18" s="6">
        <v>-247</v>
      </c>
      <c r="E18" s="6">
        <v>-32</v>
      </c>
      <c r="F18" s="9"/>
      <c r="H18" s="9"/>
      <c r="L18" s="9"/>
      <c r="N18" s="34"/>
    </row>
    <row r="19" spans="2:14" ht="12.75">
      <c r="B19" t="s">
        <v>132</v>
      </c>
      <c r="C19" s="6"/>
      <c r="D19" s="6"/>
      <c r="E19" s="6"/>
      <c r="F19" s="9"/>
      <c r="H19" s="9"/>
      <c r="L19" s="9"/>
      <c r="N19" s="34"/>
    </row>
    <row r="20" spans="2:14" ht="12.75">
      <c r="B20" t="s">
        <v>131</v>
      </c>
      <c r="C20" s="6">
        <f>-PL!G24</f>
        <v>259</v>
      </c>
      <c r="D20" s="6"/>
      <c r="E20" s="6">
        <v>421</v>
      </c>
      <c r="F20" s="9"/>
      <c r="H20" s="9"/>
      <c r="L20" s="9"/>
      <c r="N20" s="34"/>
    </row>
    <row r="21" spans="2:14" ht="12.75">
      <c r="B21" t="s">
        <v>171</v>
      </c>
      <c r="C21" s="46">
        <v>0</v>
      </c>
      <c r="D21" s="9">
        <v>2088</v>
      </c>
      <c r="E21" s="9">
        <v>1095</v>
      </c>
      <c r="F21" s="9"/>
      <c r="H21" s="9"/>
      <c r="L21" s="9"/>
      <c r="N21" s="34"/>
    </row>
    <row r="22" spans="2:14" ht="12.75">
      <c r="B22" t="s">
        <v>172</v>
      </c>
      <c r="C22" s="46">
        <v>0</v>
      </c>
      <c r="D22" s="9">
        <v>3</v>
      </c>
      <c r="E22" s="9">
        <v>113</v>
      </c>
      <c r="F22" s="9"/>
      <c r="H22" s="9"/>
      <c r="L22" s="9"/>
      <c r="N22" s="34"/>
    </row>
    <row r="23" spans="2:14" ht="12.75">
      <c r="B23" t="s">
        <v>173</v>
      </c>
      <c r="C23" s="9">
        <v>0</v>
      </c>
      <c r="D23" s="9"/>
      <c r="E23" s="9">
        <v>-842</v>
      </c>
      <c r="F23" s="9"/>
      <c r="H23" s="9"/>
      <c r="L23" s="9"/>
      <c r="N23" s="34"/>
    </row>
    <row r="24" spans="2:14" ht="12.75">
      <c r="B24" t="s">
        <v>135</v>
      </c>
      <c r="C24" s="9">
        <v>-3</v>
      </c>
      <c r="D24" s="9">
        <v>10</v>
      </c>
      <c r="E24" s="9">
        <v>6</v>
      </c>
      <c r="F24" s="9"/>
      <c r="H24" s="9"/>
      <c r="L24" s="9"/>
      <c r="N24" s="34"/>
    </row>
    <row r="25" spans="2:14" ht="12.75">
      <c r="B25" t="s">
        <v>112</v>
      </c>
      <c r="C25" s="8">
        <v>3766</v>
      </c>
      <c r="D25" s="127">
        <v>6923</v>
      </c>
      <c r="E25" s="127">
        <v>7311</v>
      </c>
      <c r="F25" s="9"/>
      <c r="H25" s="9"/>
      <c r="L25" s="9"/>
      <c r="N25" s="34"/>
    </row>
    <row r="26" spans="2:12" ht="12.75">
      <c r="B26" t="s">
        <v>202</v>
      </c>
      <c r="C26" s="6">
        <f>SUM(C12:C25)</f>
        <v>-2038</v>
      </c>
      <c r="D26" s="6" t="e">
        <f>+D12+#REF!</f>
        <v>#REF!</v>
      </c>
      <c r="E26" s="6">
        <f>SUM(E12:E25)</f>
        <v>-1849</v>
      </c>
      <c r="F26" s="9"/>
      <c r="H26" s="9"/>
      <c r="L26" s="34"/>
    </row>
    <row r="27" spans="3:12" ht="12.75">
      <c r="C27" s="6"/>
      <c r="D27" s="6"/>
      <c r="E27" s="6"/>
      <c r="F27" s="9"/>
      <c r="H27" s="9"/>
      <c r="L27" s="34"/>
    </row>
    <row r="28" spans="2:12" ht="12.75">
      <c r="B28" t="s">
        <v>203</v>
      </c>
      <c r="C28" s="6"/>
      <c r="D28" s="6"/>
      <c r="E28" s="6"/>
      <c r="F28" s="9"/>
      <c r="H28" s="9"/>
      <c r="L28" s="34"/>
    </row>
    <row r="29" spans="2:12" ht="12.75">
      <c r="B29" t="s">
        <v>204</v>
      </c>
      <c r="C29" s="9">
        <v>882</v>
      </c>
      <c r="D29" s="9"/>
      <c r="E29" s="9">
        <v>2013</v>
      </c>
      <c r="F29" s="9"/>
      <c r="H29" s="9"/>
      <c r="L29" s="34"/>
    </row>
    <row r="30" spans="2:12" ht="12.75">
      <c r="B30" t="s">
        <v>205</v>
      </c>
      <c r="C30" s="9">
        <v>3891</v>
      </c>
      <c r="D30" s="9"/>
      <c r="E30" s="9">
        <v>-2034</v>
      </c>
      <c r="F30" s="9"/>
      <c r="H30" s="9"/>
      <c r="L30" s="34"/>
    </row>
    <row r="31" spans="3:12" ht="12.75">
      <c r="C31" s="9"/>
      <c r="D31" s="9"/>
      <c r="E31" s="9"/>
      <c r="F31" s="9"/>
      <c r="H31" s="9"/>
      <c r="L31" s="34"/>
    </row>
    <row r="32" spans="2:8" ht="12.75">
      <c r="B32" t="s">
        <v>82</v>
      </c>
      <c r="C32" s="9">
        <v>-3766</v>
      </c>
      <c r="D32" s="8">
        <v>-528</v>
      </c>
      <c r="E32" s="9">
        <v>0</v>
      </c>
      <c r="F32" s="9"/>
      <c r="H32" s="9"/>
    </row>
    <row r="33" spans="2:16" ht="12.75">
      <c r="B33" t="s">
        <v>129</v>
      </c>
      <c r="C33" s="9">
        <v>0</v>
      </c>
      <c r="D33" s="9">
        <v>0</v>
      </c>
      <c r="E33" s="9">
        <v>0</v>
      </c>
      <c r="F33" s="46"/>
      <c r="H33" s="9"/>
      <c r="J33" s="47"/>
      <c r="K33" s="47"/>
      <c r="L33" s="47"/>
      <c r="M33" s="47"/>
      <c r="N33" s="47"/>
      <c r="O33" s="47"/>
      <c r="P33" s="47"/>
    </row>
    <row r="34" spans="2:16" ht="12.75">
      <c r="B34" t="s">
        <v>83</v>
      </c>
      <c r="C34" s="9">
        <v>0</v>
      </c>
      <c r="D34" s="9">
        <v>-3</v>
      </c>
      <c r="E34" s="9">
        <v>0</v>
      </c>
      <c r="F34" s="46"/>
      <c r="H34" s="9"/>
      <c r="J34" s="47"/>
      <c r="K34" s="47"/>
      <c r="L34" s="47"/>
      <c r="M34" s="47"/>
      <c r="N34" s="47"/>
      <c r="O34" s="47"/>
      <c r="P34" s="47"/>
    </row>
    <row r="35" spans="2:16" ht="12.75">
      <c r="B35" t="s">
        <v>136</v>
      </c>
      <c r="C35" s="62"/>
      <c r="D35" s="62">
        <v>190</v>
      </c>
      <c r="E35" s="62">
        <v>63</v>
      </c>
      <c r="F35" s="46"/>
      <c r="H35" s="9"/>
      <c r="J35" s="47"/>
      <c r="K35" s="47"/>
      <c r="L35" s="47"/>
      <c r="M35" s="47"/>
      <c r="N35" s="47"/>
      <c r="O35" s="47"/>
      <c r="P35" s="47"/>
    </row>
    <row r="36" spans="2:16" ht="12.75">
      <c r="B36" t="s">
        <v>206</v>
      </c>
      <c r="C36" s="6">
        <f>SUM(C26:C35)</f>
        <v>-1031</v>
      </c>
      <c r="D36" s="6">
        <f>SUM(D29:D34)</f>
        <v>-531</v>
      </c>
      <c r="E36" s="6">
        <f>SUM(E26:E35)</f>
        <v>-1807</v>
      </c>
      <c r="F36" s="9"/>
      <c r="H36" s="9"/>
      <c r="J36" s="47"/>
      <c r="K36" s="47"/>
      <c r="L36" s="48"/>
      <c r="M36" s="47"/>
      <c r="N36" s="47"/>
      <c r="O36" s="47"/>
      <c r="P36" s="47"/>
    </row>
    <row r="37" spans="3:16" ht="12.75">
      <c r="C37" s="9"/>
      <c r="D37" s="9"/>
      <c r="E37" s="9"/>
      <c r="F37" s="9"/>
      <c r="H37" s="9"/>
      <c r="J37" s="49"/>
      <c r="L37" s="48"/>
      <c r="P37" s="47"/>
    </row>
    <row r="38" spans="2:16" ht="12.75">
      <c r="B38" s="1" t="s">
        <v>84</v>
      </c>
      <c r="C38" s="6">
        <v>0</v>
      </c>
      <c r="D38" s="6"/>
      <c r="E38" s="6">
        <v>0</v>
      </c>
      <c r="F38" s="9"/>
      <c r="H38" s="9"/>
      <c r="J38" s="51"/>
      <c r="L38" s="51"/>
      <c r="N38" s="51"/>
      <c r="O38" s="9"/>
      <c r="P38" s="51"/>
    </row>
    <row r="39" spans="3:16" ht="9" customHeight="1">
      <c r="C39" s="6"/>
      <c r="D39" s="6"/>
      <c r="E39" s="6"/>
      <c r="F39" s="9"/>
      <c r="H39" s="9"/>
      <c r="J39" s="51"/>
      <c r="L39" s="51"/>
      <c r="N39" s="51"/>
      <c r="O39" s="9"/>
      <c r="P39" s="51"/>
    </row>
    <row r="40" spans="2:16" ht="12.75">
      <c r="B40" s="1" t="s">
        <v>85</v>
      </c>
      <c r="C40" s="6"/>
      <c r="D40" s="6"/>
      <c r="E40" s="6"/>
      <c r="F40" s="9"/>
      <c r="H40" s="9"/>
      <c r="J40" s="21"/>
      <c r="L40" s="9"/>
      <c r="N40" s="9"/>
      <c r="O40" s="9"/>
      <c r="P40" s="9"/>
    </row>
    <row r="41" spans="2:16" ht="12.75">
      <c r="B41" t="s">
        <v>133</v>
      </c>
      <c r="C41" s="8">
        <v>0</v>
      </c>
      <c r="D41" s="8">
        <v>1706</v>
      </c>
      <c r="E41" s="8">
        <v>6</v>
      </c>
      <c r="F41" s="9"/>
      <c r="H41" s="9"/>
      <c r="J41" s="31"/>
      <c r="K41" s="34"/>
      <c r="L41" s="9"/>
      <c r="N41" s="46"/>
      <c r="O41" s="9"/>
      <c r="P41" s="9"/>
    </row>
    <row r="42" spans="2:8" ht="12.75">
      <c r="B42" t="s">
        <v>211</v>
      </c>
      <c r="C42" s="9">
        <f>SUM(C41:C41)</f>
        <v>0</v>
      </c>
      <c r="D42" s="9">
        <f>SUM(D41:D41)</f>
        <v>1706</v>
      </c>
      <c r="E42" s="9">
        <f>SUM(E41:E41)</f>
        <v>6</v>
      </c>
      <c r="F42" s="9"/>
      <c r="H42" s="9"/>
    </row>
    <row r="43" spans="3:8" ht="12.75">
      <c r="C43" s="6"/>
      <c r="D43" s="6"/>
      <c r="E43" s="6"/>
      <c r="F43" s="9"/>
      <c r="H43" s="9"/>
    </row>
    <row r="44" spans="2:8" ht="12.75">
      <c r="B44" t="s">
        <v>207</v>
      </c>
      <c r="C44" s="6">
        <f>+C36+C42</f>
        <v>-1031</v>
      </c>
      <c r="D44" s="6" t="e">
        <f>#REF!+#REF!+D42</f>
        <v>#REF!</v>
      </c>
      <c r="E44" s="6">
        <f>+E36+E42</f>
        <v>-1801</v>
      </c>
      <c r="F44" s="9"/>
      <c r="H44" s="9"/>
    </row>
    <row r="45" spans="3:8" ht="12.75">
      <c r="C45" s="6"/>
      <c r="D45" s="6"/>
      <c r="E45" s="6"/>
      <c r="F45" s="9"/>
      <c r="H45" s="9"/>
    </row>
    <row r="46" spans="2:8" ht="12.75">
      <c r="B46" t="s">
        <v>87</v>
      </c>
      <c r="C46" s="6">
        <f>+E48</f>
        <v>-9744</v>
      </c>
      <c r="D46" s="6">
        <v>-8200</v>
      </c>
      <c r="E46" s="6">
        <v>-7943</v>
      </c>
      <c r="F46" s="9"/>
      <c r="H46" s="9"/>
    </row>
    <row r="47" spans="1:53" s="4" customFormat="1" ht="12.75">
      <c r="A47"/>
      <c r="B47"/>
      <c r="C47" s="6"/>
      <c r="D47" s="6"/>
      <c r="E47" s="6"/>
      <c r="F47" s="9"/>
      <c r="H47" s="9"/>
      <c r="I47" s="11"/>
      <c r="J47" s="9"/>
      <c r="K47" s="11"/>
      <c r="L47" s="11"/>
      <c r="M47" s="11"/>
      <c r="N47" s="11"/>
      <c r="O47" s="11"/>
      <c r="P47" s="11"/>
      <c r="Q47" s="11"/>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row>
    <row r="48" spans="2:10" ht="13.5" thickBot="1">
      <c r="B48" t="s">
        <v>86</v>
      </c>
      <c r="C48" s="10">
        <f>C44+C46</f>
        <v>-10775</v>
      </c>
      <c r="D48" s="10" t="e">
        <f>D44+D46</f>
        <v>#REF!</v>
      </c>
      <c r="E48" s="10">
        <f>SUM(E44:E46)</f>
        <v>-9744</v>
      </c>
      <c r="F48" s="9"/>
      <c r="H48" s="9"/>
      <c r="J48" s="9"/>
    </row>
    <row r="49" spans="3:10" ht="13.5" thickTop="1">
      <c r="C49" s="6"/>
      <c r="D49" s="6"/>
      <c r="E49" s="6"/>
      <c r="F49" s="9"/>
      <c r="H49" s="9"/>
      <c r="J49" s="9"/>
    </row>
    <row r="50" spans="3:10" ht="12.75">
      <c r="C50" s="6"/>
      <c r="D50" s="6"/>
      <c r="E50" s="6"/>
      <c r="F50" s="9"/>
      <c r="H50" s="9"/>
      <c r="J50" s="9"/>
    </row>
    <row r="51" spans="2:10" ht="12.75">
      <c r="B51" s="4" t="s">
        <v>208</v>
      </c>
      <c r="C51" s="6"/>
      <c r="D51" s="6"/>
      <c r="E51" s="6"/>
      <c r="F51" s="9"/>
      <c r="H51" s="9"/>
      <c r="J51" s="9"/>
    </row>
    <row r="52" spans="2:12" ht="12.75">
      <c r="B52" t="s">
        <v>113</v>
      </c>
      <c r="C52" s="6">
        <f>+'bs'!C22</f>
        <v>1510</v>
      </c>
      <c r="D52" s="6">
        <v>2867</v>
      </c>
      <c r="E52" s="6">
        <v>1965</v>
      </c>
      <c r="F52" s="9"/>
      <c r="H52" s="9"/>
      <c r="J52" s="9"/>
      <c r="L52" s="34"/>
    </row>
    <row r="53" spans="1:8" ht="12.75">
      <c r="A53" s="11"/>
      <c r="B53" s="11" t="s">
        <v>114</v>
      </c>
      <c r="C53" s="9">
        <f>-'bs'!C51</f>
        <v>-12285</v>
      </c>
      <c r="D53" s="9">
        <v>-10810</v>
      </c>
      <c r="E53" s="9">
        <v>-11709</v>
      </c>
      <c r="F53" s="9"/>
      <c r="H53" s="9"/>
    </row>
    <row r="54" spans="1:16" ht="13.5" thickBot="1">
      <c r="A54" s="11"/>
      <c r="B54" s="11"/>
      <c r="C54" s="10">
        <f>SUM(C52:C53)</f>
        <v>-10775</v>
      </c>
      <c r="D54" s="10">
        <f>SUM(D52:D53)</f>
        <v>-7943</v>
      </c>
      <c r="E54" s="10">
        <f>SUM(E52:E53)</f>
        <v>-9744</v>
      </c>
      <c r="F54" s="9"/>
      <c r="H54" s="9"/>
      <c r="I54" s="53"/>
      <c r="J54" s="33"/>
      <c r="K54" s="33"/>
      <c r="L54" s="33"/>
      <c r="P54" s="34"/>
    </row>
    <row r="55" spans="1:8" ht="13.5" thickTop="1">
      <c r="A55" s="11"/>
      <c r="B55" s="11"/>
      <c r="C55" s="9"/>
      <c r="D55" s="9"/>
      <c r="E55" s="9"/>
      <c r="F55" s="9"/>
      <c r="H55" s="9"/>
    </row>
    <row r="56" spans="1:8" ht="12.75">
      <c r="A56" s="11"/>
      <c r="B56" s="11"/>
      <c r="C56" s="9"/>
      <c r="D56" s="9"/>
      <c r="E56" s="9"/>
      <c r="F56" s="9"/>
      <c r="H56" s="9"/>
    </row>
    <row r="57" spans="1:8" ht="12.75">
      <c r="A57" s="11"/>
      <c r="B57" s="11"/>
      <c r="C57" s="9"/>
      <c r="D57" s="9"/>
      <c r="E57" s="9"/>
      <c r="F57" s="9"/>
      <c r="H57" s="9"/>
    </row>
    <row r="58" spans="1:8" ht="12.75">
      <c r="A58" s="11"/>
      <c r="B58" s="11"/>
      <c r="C58" s="9"/>
      <c r="D58" s="9"/>
      <c r="E58" s="9"/>
      <c r="F58" s="9"/>
      <c r="H58" s="9"/>
    </row>
    <row r="59" spans="1:8" ht="12.75">
      <c r="A59" s="11"/>
      <c r="B59" s="11"/>
      <c r="C59" s="9"/>
      <c r="D59" s="9"/>
      <c r="E59" s="9"/>
      <c r="F59" s="9"/>
      <c r="H59" s="9"/>
    </row>
    <row r="60" spans="1:16" ht="12.75">
      <c r="A60" s="53"/>
      <c r="B60" s="1" t="s">
        <v>209</v>
      </c>
      <c r="C60" s="1"/>
      <c r="D60" s="1"/>
      <c r="E60" s="1"/>
      <c r="F60"/>
      <c r="H60"/>
      <c r="I60"/>
      <c r="L60" s="34"/>
      <c r="N60" s="34"/>
      <c r="P60" s="34"/>
    </row>
    <row r="61" spans="1:18" ht="12.75">
      <c r="A61" s="52"/>
      <c r="B61" s="1" t="s">
        <v>210</v>
      </c>
      <c r="C61" s="1"/>
      <c r="D61" s="1"/>
      <c r="E61" s="1"/>
      <c r="F61"/>
      <c r="I61" s="23"/>
      <c r="P61" s="34"/>
      <c r="R61" s="34"/>
    </row>
    <row r="62" spans="1:9" ht="12.75">
      <c r="A62" s="4"/>
      <c r="I62" s="23"/>
    </row>
    <row r="63" spans="1:9" ht="12.75">
      <c r="A63" s="4"/>
      <c r="I63" s="23"/>
    </row>
    <row r="64" spans="1:9" ht="12.75">
      <c r="A64" s="4"/>
      <c r="I64" s="23"/>
    </row>
    <row r="65" spans="1:9" ht="12.75">
      <c r="A65" s="4"/>
      <c r="B65" s="12"/>
      <c r="I65" s="23"/>
    </row>
    <row r="66" spans="1:9" ht="12.75">
      <c r="A66" s="4"/>
      <c r="I66" s="23"/>
    </row>
    <row r="67" spans="1:9" ht="12.75">
      <c r="A67" s="4"/>
      <c r="I67" s="23"/>
    </row>
    <row r="68" spans="1:9" ht="12.75">
      <c r="A68" s="4"/>
      <c r="I68" s="23"/>
    </row>
    <row r="69" spans="1:9" ht="12.75">
      <c r="A69" s="1"/>
      <c r="B69" s="28"/>
      <c r="C69" s="28"/>
      <c r="D69" s="28"/>
      <c r="E69" s="28"/>
      <c r="I69" s="23"/>
    </row>
    <row r="70" spans="1:2" ht="12.75">
      <c r="A70" s="1"/>
      <c r="B70" s="1"/>
    </row>
    <row r="77" spans="1:2" ht="12.75">
      <c r="A77" s="22"/>
      <c r="B77" s="1"/>
    </row>
    <row r="78" spans="1:12" ht="12.75">
      <c r="A78" s="1"/>
      <c r="B78" s="1"/>
      <c r="J78" s="54"/>
      <c r="L78" s="54"/>
    </row>
    <row r="79" spans="1:12" ht="12.75">
      <c r="A79" s="1"/>
      <c r="B79" s="1"/>
      <c r="J79" s="55"/>
      <c r="L79" s="55"/>
    </row>
    <row r="80" spans="1:12" ht="12.75">
      <c r="A80" s="1"/>
      <c r="B80" s="4"/>
      <c r="J80" s="55"/>
      <c r="L80" s="55"/>
    </row>
    <row r="81" spans="1:14" ht="12.75">
      <c r="A81" s="1"/>
      <c r="B81" s="5"/>
      <c r="J81" s="24"/>
      <c r="K81" s="25"/>
      <c r="L81" s="24"/>
      <c r="N81" s="34"/>
    </row>
    <row r="82" spans="1:14" ht="12.75">
      <c r="A82" s="1"/>
      <c r="B82" s="5"/>
      <c r="I82" s="34"/>
      <c r="J82" s="56"/>
      <c r="K82" s="25"/>
      <c r="L82" s="24"/>
      <c r="N82" s="34"/>
    </row>
    <row r="83" spans="1:14" ht="12.75">
      <c r="A83" s="1"/>
      <c r="B83" s="5"/>
      <c r="J83" s="24"/>
      <c r="K83" s="25"/>
      <c r="L83" s="24"/>
      <c r="N83" s="34"/>
    </row>
    <row r="84" spans="1:14" ht="12.75">
      <c r="A84" s="1"/>
      <c r="B84" s="4"/>
      <c r="J84" s="24"/>
      <c r="K84" s="25"/>
      <c r="L84" s="24"/>
      <c r="N84" s="34"/>
    </row>
    <row r="85" spans="2:14" ht="12.75">
      <c r="B85" s="5"/>
      <c r="J85" s="24"/>
      <c r="K85" s="25"/>
      <c r="L85" s="24"/>
      <c r="N85" s="34"/>
    </row>
    <row r="86" spans="2:14" ht="12.75">
      <c r="B86" s="5"/>
      <c r="J86" s="24"/>
      <c r="K86" s="25"/>
      <c r="L86" s="24"/>
      <c r="N86" s="34"/>
    </row>
    <row r="87" spans="2:14" ht="12.75">
      <c r="B87" s="5"/>
      <c r="J87" s="24"/>
      <c r="K87" s="25"/>
      <c r="L87" s="24"/>
      <c r="N87" s="34"/>
    </row>
    <row r="88" spans="2:10" ht="12.75">
      <c r="B88" s="5"/>
      <c r="J88" s="46"/>
    </row>
    <row r="89" spans="1:10" ht="12.75">
      <c r="A89" s="22"/>
      <c r="B89" s="1"/>
      <c r="J89" s="34"/>
    </row>
    <row r="90" spans="1:12" ht="12.75">
      <c r="A90" s="1"/>
      <c r="B90" s="1"/>
      <c r="J90" s="54"/>
      <c r="L90" s="54"/>
    </row>
    <row r="91" spans="1:12" ht="12.75">
      <c r="A91" s="1"/>
      <c r="B91" s="1"/>
      <c r="J91" s="55"/>
      <c r="L91" s="55"/>
    </row>
    <row r="92" spans="1:12" ht="12.75">
      <c r="A92" s="1"/>
      <c r="B92" s="4"/>
      <c r="C92" s="4"/>
      <c r="D92" s="4"/>
      <c r="E92" s="4"/>
      <c r="F92" s="52"/>
      <c r="H92" s="52"/>
      <c r="I92" s="52"/>
      <c r="J92" s="33"/>
      <c r="L92" s="33"/>
    </row>
    <row r="93" spans="1:12" ht="12.75">
      <c r="A93" s="1"/>
      <c r="B93" s="4"/>
      <c r="C93" s="4"/>
      <c r="D93" s="4"/>
      <c r="E93" s="4"/>
      <c r="F93" s="52"/>
      <c r="H93" s="52"/>
      <c r="I93" s="52"/>
      <c r="J93" s="33"/>
      <c r="L93" s="33"/>
    </row>
    <row r="94" spans="2:12" ht="12.75">
      <c r="B94" s="4"/>
      <c r="C94" s="4"/>
      <c r="D94" s="4"/>
      <c r="E94" s="4"/>
      <c r="F94" s="52"/>
      <c r="H94" s="52"/>
      <c r="I94" s="52"/>
      <c r="J94" s="21"/>
      <c r="L94" s="21"/>
    </row>
    <row r="96" spans="1:2" ht="12.75">
      <c r="A96" s="1"/>
      <c r="B96" s="1"/>
    </row>
    <row r="97" spans="1:9" ht="12.75">
      <c r="A97" s="1"/>
      <c r="B97" s="4"/>
      <c r="C97" s="4"/>
      <c r="D97" s="4"/>
      <c r="E97" s="4"/>
      <c r="F97" s="52"/>
      <c r="H97" s="52"/>
      <c r="I97" s="52"/>
    </row>
    <row r="98" spans="1:9" ht="12.75">
      <c r="A98" s="1"/>
      <c r="B98" s="4"/>
      <c r="C98" s="4"/>
      <c r="D98" s="4"/>
      <c r="E98" s="4"/>
      <c r="F98" s="52"/>
      <c r="H98" s="52"/>
      <c r="I98" s="52"/>
    </row>
    <row r="99" spans="2:9" ht="12.75">
      <c r="B99" s="4"/>
      <c r="C99" s="4"/>
      <c r="D99" s="4"/>
      <c r="E99" s="4"/>
      <c r="F99" s="52"/>
      <c r="H99" s="52"/>
      <c r="I99" s="52"/>
    </row>
    <row r="100" spans="1:9" ht="12.75">
      <c r="A100" s="1"/>
      <c r="B100" s="1"/>
      <c r="C100" s="4"/>
      <c r="D100" s="4"/>
      <c r="E100" s="4"/>
      <c r="F100" s="52"/>
      <c r="H100" s="52"/>
      <c r="I100" s="52"/>
    </row>
    <row r="103" spans="1:2" ht="12.75">
      <c r="A103" s="1"/>
      <c r="B103" s="1"/>
    </row>
    <row r="104" spans="1:8" ht="12.75">
      <c r="A104" s="1"/>
      <c r="B104" s="4"/>
      <c r="C104" s="4"/>
      <c r="D104" s="4"/>
      <c r="E104" s="4"/>
      <c r="F104" s="52"/>
      <c r="H104" s="52"/>
    </row>
    <row r="105" spans="1:15" ht="12.75">
      <c r="A105" s="1"/>
      <c r="B105" s="20"/>
      <c r="C105" s="20"/>
      <c r="D105" s="20"/>
      <c r="E105" s="20"/>
      <c r="F105" s="53"/>
      <c r="H105" s="53"/>
      <c r="I105" s="33"/>
      <c r="J105" s="55"/>
      <c r="K105" s="55"/>
      <c r="L105" s="29"/>
      <c r="M105" s="55"/>
      <c r="N105" s="29"/>
      <c r="O105" s="7"/>
    </row>
    <row r="106" spans="1:15" ht="12.75">
      <c r="A106" s="1"/>
      <c r="B106" s="20"/>
      <c r="C106" s="20"/>
      <c r="D106" s="20"/>
      <c r="E106" s="20"/>
      <c r="F106" s="53"/>
      <c r="H106" s="53"/>
      <c r="I106" s="33"/>
      <c r="J106" s="29"/>
      <c r="K106" s="55"/>
      <c r="L106" s="29"/>
      <c r="M106" s="55"/>
      <c r="N106" s="29"/>
      <c r="O106" s="7"/>
    </row>
    <row r="107" spans="1:15" ht="12.75">
      <c r="A107" s="1"/>
      <c r="B107" s="30"/>
      <c r="C107" s="20"/>
      <c r="D107" s="20"/>
      <c r="E107" s="20"/>
      <c r="F107" s="53"/>
      <c r="H107" s="53"/>
      <c r="I107" s="33"/>
      <c r="J107" s="29"/>
      <c r="K107" s="33"/>
      <c r="L107" s="29"/>
      <c r="M107" s="33"/>
      <c r="N107" s="29"/>
      <c r="O107" s="7"/>
    </row>
    <row r="108" spans="1:15" ht="12.75">
      <c r="A108" s="1"/>
      <c r="B108" s="20"/>
      <c r="C108" s="20"/>
      <c r="D108" s="20"/>
      <c r="E108" s="20"/>
      <c r="F108" s="53"/>
      <c r="H108" s="53"/>
      <c r="I108" s="29"/>
      <c r="J108" s="57"/>
      <c r="K108" s="24"/>
      <c r="L108" s="57"/>
      <c r="M108" s="24"/>
      <c r="N108" s="56"/>
      <c r="O108" s="24"/>
    </row>
    <row r="109" spans="1:16" ht="12.75">
      <c r="A109" s="1"/>
      <c r="B109" s="20"/>
      <c r="C109" s="20"/>
      <c r="D109" s="20"/>
      <c r="E109" s="20"/>
      <c r="F109" s="53"/>
      <c r="H109" s="53"/>
      <c r="I109" s="29"/>
      <c r="J109" s="57"/>
      <c r="K109" s="24"/>
      <c r="L109" s="57"/>
      <c r="M109" s="24"/>
      <c r="N109" s="24"/>
      <c r="O109" s="24"/>
      <c r="P109" s="34"/>
    </row>
    <row r="110" spans="1:15" ht="12.75">
      <c r="A110" s="1"/>
      <c r="B110" s="20"/>
      <c r="C110" s="20"/>
      <c r="D110" s="20"/>
      <c r="E110" s="20"/>
      <c r="F110" s="53"/>
      <c r="H110" s="53"/>
      <c r="I110" s="29"/>
      <c r="J110" s="24"/>
      <c r="K110" s="24"/>
      <c r="L110" s="24"/>
      <c r="M110" s="24"/>
      <c r="N110" s="24"/>
      <c r="O110" s="24"/>
    </row>
    <row r="111" spans="10:16" ht="12.75">
      <c r="J111" s="33"/>
      <c r="K111" s="33"/>
      <c r="L111" s="33"/>
      <c r="M111" s="33"/>
      <c r="N111" s="33"/>
      <c r="O111" s="33"/>
      <c r="P111" s="34"/>
    </row>
    <row r="112" spans="1:15" ht="12.75">
      <c r="A112" s="1"/>
      <c r="B112" s="4"/>
      <c r="C112" s="4"/>
      <c r="D112" s="4"/>
      <c r="E112" s="4"/>
      <c r="F112" s="52"/>
      <c r="H112" s="52"/>
      <c r="I112" s="7"/>
      <c r="J112" s="58"/>
      <c r="K112" s="25"/>
      <c r="L112" s="58"/>
      <c r="M112" s="25"/>
      <c r="N112" s="25"/>
      <c r="O112" s="25"/>
    </row>
    <row r="113" spans="1:15" ht="12.75">
      <c r="A113" s="1"/>
      <c r="B113" s="14"/>
      <c r="C113" s="4"/>
      <c r="D113" s="4"/>
      <c r="E113" s="4"/>
      <c r="F113" s="52"/>
      <c r="H113" s="52"/>
      <c r="J113" s="29"/>
      <c r="L113" s="29"/>
      <c r="N113" s="29"/>
      <c r="O113" s="25"/>
    </row>
    <row r="114" spans="1:15" ht="12.75">
      <c r="A114" s="1"/>
      <c r="B114" s="4"/>
      <c r="C114" s="4"/>
      <c r="D114" s="4"/>
      <c r="E114" s="4"/>
      <c r="F114" s="52"/>
      <c r="H114" s="52"/>
      <c r="I114" s="7"/>
      <c r="J114" s="57"/>
      <c r="K114" s="24"/>
      <c r="L114" s="57"/>
      <c r="M114" s="24"/>
      <c r="N114" s="56"/>
      <c r="O114" s="25"/>
    </row>
    <row r="115" spans="2:15" ht="12.75">
      <c r="B115" s="4"/>
      <c r="C115" s="4"/>
      <c r="D115" s="4"/>
      <c r="E115" s="4"/>
      <c r="F115" s="52"/>
      <c r="H115" s="52"/>
      <c r="I115" s="7"/>
      <c r="J115" s="57"/>
      <c r="K115" s="24"/>
      <c r="L115" s="57"/>
      <c r="M115" s="24"/>
      <c r="N115" s="24"/>
      <c r="O115" s="25"/>
    </row>
    <row r="116" spans="2:16" ht="12.75">
      <c r="B116" s="4"/>
      <c r="C116" s="4"/>
      <c r="D116" s="4"/>
      <c r="E116" s="4"/>
      <c r="F116" s="52"/>
      <c r="H116" s="52"/>
      <c r="I116" s="52"/>
      <c r="J116" s="24"/>
      <c r="K116" s="24"/>
      <c r="L116" s="24"/>
      <c r="M116" s="24"/>
      <c r="N116" s="24"/>
      <c r="O116" s="25"/>
      <c r="P116" s="59"/>
    </row>
    <row r="118" spans="1:2" ht="12.75">
      <c r="A118" s="22"/>
      <c r="B118" s="1"/>
    </row>
    <row r="119" spans="1:12" ht="12.75">
      <c r="A119" s="1"/>
      <c r="B119" s="1"/>
      <c r="J119" s="50"/>
      <c r="L119" s="60"/>
    </row>
    <row r="120" spans="1:12" ht="12.75">
      <c r="A120" s="1"/>
      <c r="J120" s="7"/>
      <c r="L120" s="7"/>
    </row>
    <row r="121" spans="1:12" ht="12.75">
      <c r="A121" s="1"/>
      <c r="J121" s="61"/>
      <c r="L121" s="61"/>
    </row>
    <row r="122" spans="1:12" ht="12.75">
      <c r="A122" s="1"/>
      <c r="J122" s="7"/>
      <c r="L122" s="7"/>
    </row>
    <row r="123" spans="1:12" ht="12.75">
      <c r="A123" s="1"/>
      <c r="J123" s="21"/>
      <c r="L123" s="21"/>
    </row>
    <row r="124" spans="1:12" ht="12.75">
      <c r="A124" s="1"/>
      <c r="J124" s="16"/>
      <c r="L124" s="16"/>
    </row>
    <row r="125" spans="1:12" ht="12.75">
      <c r="A125" s="1"/>
      <c r="J125" s="16"/>
      <c r="L125" s="9"/>
    </row>
    <row r="126" spans="1:17" ht="12.75">
      <c r="A126" s="1"/>
      <c r="B126" s="18"/>
      <c r="C126" s="18"/>
      <c r="D126" s="18"/>
      <c r="E126" s="18"/>
      <c r="F126" s="33"/>
      <c r="H126" s="33"/>
      <c r="I126" s="33"/>
      <c r="J126" s="32"/>
      <c r="K126" s="33"/>
      <c r="L126" s="21"/>
      <c r="M126" s="33"/>
      <c r="N126" s="33"/>
      <c r="O126" s="33"/>
      <c r="P126" s="33"/>
      <c r="Q126" s="33"/>
    </row>
    <row r="127" spans="2:17" ht="12.75">
      <c r="B127" s="18"/>
      <c r="C127" s="18"/>
      <c r="D127" s="18"/>
      <c r="E127" s="18"/>
      <c r="F127" s="33"/>
      <c r="H127" s="33"/>
      <c r="I127" s="33"/>
      <c r="J127" s="33"/>
      <c r="K127" s="33"/>
      <c r="L127" s="33"/>
      <c r="M127" s="33"/>
      <c r="N127" s="33"/>
      <c r="O127" s="33"/>
      <c r="P127" s="33"/>
      <c r="Q127" s="33"/>
    </row>
    <row r="128" spans="2:17" ht="12.75">
      <c r="B128" s="18"/>
      <c r="C128" s="18"/>
      <c r="D128" s="18"/>
      <c r="E128" s="18"/>
      <c r="F128" s="33"/>
      <c r="H128" s="33"/>
      <c r="I128" s="33"/>
      <c r="J128" s="33"/>
      <c r="K128" s="33"/>
      <c r="L128" s="33"/>
      <c r="M128" s="33"/>
      <c r="N128" s="33"/>
      <c r="O128" s="33"/>
      <c r="P128" s="33"/>
      <c r="Q128" s="33"/>
    </row>
    <row r="129" spans="1:15" ht="12.75">
      <c r="A129" s="22"/>
      <c r="B129" s="1"/>
      <c r="L129" s="33"/>
      <c r="M129" s="33"/>
      <c r="N129" s="33"/>
      <c r="O129" s="33"/>
    </row>
    <row r="130" spans="1:17" ht="12.75">
      <c r="A130" s="1"/>
      <c r="B130" s="20"/>
      <c r="C130" s="18"/>
      <c r="D130" s="18"/>
      <c r="E130" s="18"/>
      <c r="F130" s="33"/>
      <c r="H130" s="33"/>
      <c r="I130" s="33"/>
      <c r="J130" s="33"/>
      <c r="K130" s="33"/>
      <c r="L130" s="33"/>
      <c r="M130" s="33"/>
      <c r="N130" s="33"/>
      <c r="O130" s="33"/>
      <c r="P130" s="33"/>
      <c r="Q130" s="33"/>
    </row>
    <row r="131" ht="12.75">
      <c r="B131" s="20"/>
    </row>
    <row r="132" spans="2:17" ht="12.75">
      <c r="B132" s="18"/>
      <c r="C132" s="18"/>
      <c r="D132" s="18"/>
      <c r="E132" s="18"/>
      <c r="F132" s="33"/>
      <c r="H132" s="33"/>
      <c r="I132" s="33"/>
      <c r="J132" s="33"/>
      <c r="K132" s="33"/>
      <c r="L132" s="33"/>
      <c r="M132" s="33"/>
      <c r="N132" s="33"/>
      <c r="O132" s="33"/>
      <c r="P132" s="33"/>
      <c r="Q132" s="33"/>
    </row>
    <row r="133" spans="2:17" ht="12.75">
      <c r="B133" s="18"/>
      <c r="C133" s="18"/>
      <c r="D133" s="18"/>
      <c r="E133" s="18"/>
      <c r="F133" s="33"/>
      <c r="H133" s="33"/>
      <c r="I133" s="33"/>
      <c r="J133" s="33"/>
      <c r="K133" s="33"/>
      <c r="L133" s="33"/>
      <c r="M133" s="33"/>
      <c r="N133" s="33"/>
      <c r="O133" s="33"/>
      <c r="P133" s="33"/>
      <c r="Q133" s="33"/>
    </row>
    <row r="134" spans="2:17" ht="12.75">
      <c r="B134" s="18"/>
      <c r="C134" s="18"/>
      <c r="D134" s="18"/>
      <c r="E134" s="18"/>
      <c r="F134" s="33"/>
      <c r="H134" s="33"/>
      <c r="I134" s="33"/>
      <c r="J134" s="33"/>
      <c r="K134" s="33"/>
      <c r="L134" s="33"/>
      <c r="M134" s="33"/>
      <c r="N134" s="33"/>
      <c r="O134" s="33"/>
      <c r="P134" s="33"/>
      <c r="Q134" s="33"/>
    </row>
    <row r="135" spans="1:15" ht="12.75">
      <c r="A135" s="1"/>
      <c r="B135" s="1"/>
      <c r="C135" s="18"/>
      <c r="D135" s="18"/>
      <c r="E135" s="18"/>
      <c r="L135" s="33"/>
      <c r="M135" s="33"/>
      <c r="N135" s="33"/>
      <c r="O135" s="33"/>
    </row>
    <row r="136" spans="2:15" ht="12.75">
      <c r="B136" s="18"/>
      <c r="C136" s="18"/>
      <c r="D136" s="18"/>
      <c r="E136" s="18"/>
      <c r="L136" s="33"/>
      <c r="M136" s="33"/>
      <c r="N136" s="33"/>
      <c r="O136" s="33"/>
    </row>
    <row r="137" spans="2:15" ht="12.75">
      <c r="B137" s="18"/>
      <c r="C137" s="18"/>
      <c r="D137" s="18"/>
      <c r="E137" s="18"/>
      <c r="L137" s="33"/>
      <c r="M137" s="33"/>
      <c r="N137" s="33"/>
      <c r="O137" s="33"/>
    </row>
    <row r="138" spans="2:15" ht="12.75">
      <c r="B138" s="18"/>
      <c r="C138" s="18"/>
      <c r="D138" s="18"/>
      <c r="E138" s="18"/>
      <c r="L138" s="33"/>
      <c r="M138" s="33"/>
      <c r="N138" s="33"/>
      <c r="O138" s="33"/>
    </row>
    <row r="139" spans="1:15" ht="12.75">
      <c r="A139" s="22"/>
      <c r="B139" s="1"/>
      <c r="L139" s="33"/>
      <c r="M139" s="33"/>
      <c r="N139" s="33"/>
      <c r="O139" s="33"/>
    </row>
    <row r="140" spans="2:15" ht="12.75">
      <c r="B140" s="18"/>
      <c r="C140" s="18"/>
      <c r="D140" s="18"/>
      <c r="E140" s="18"/>
      <c r="F140" s="33"/>
      <c r="H140" s="33"/>
      <c r="I140" s="33"/>
      <c r="L140" s="33"/>
      <c r="M140" s="33"/>
      <c r="N140" s="33"/>
      <c r="O140" s="33"/>
    </row>
    <row r="141" spans="2:15" ht="12.75">
      <c r="B141" s="18"/>
      <c r="C141" s="18"/>
      <c r="D141" s="18"/>
      <c r="E141" s="18"/>
      <c r="F141" s="33"/>
      <c r="H141" s="33"/>
      <c r="I141" s="33"/>
      <c r="L141" s="33"/>
      <c r="M141" s="33"/>
      <c r="N141" s="33"/>
      <c r="O141" s="33"/>
    </row>
    <row r="142" spans="2:15" ht="12.75">
      <c r="B142" s="18"/>
      <c r="C142" s="18"/>
      <c r="D142" s="18"/>
      <c r="E142" s="18"/>
      <c r="L142" s="33"/>
      <c r="M142" s="33"/>
      <c r="N142" s="33"/>
      <c r="O142" s="33"/>
    </row>
    <row r="143" spans="1:2" ht="12.75">
      <c r="A143" s="22"/>
      <c r="B143" s="1"/>
    </row>
    <row r="144" spans="2:17" ht="12.75">
      <c r="B144" s="18"/>
      <c r="C144" s="18"/>
      <c r="D144" s="18"/>
      <c r="E144" s="18"/>
      <c r="F144" s="33"/>
      <c r="H144" s="33"/>
      <c r="I144" s="33"/>
      <c r="J144" s="33"/>
      <c r="K144" s="33"/>
      <c r="L144" s="33"/>
      <c r="M144" s="33"/>
      <c r="N144" s="33"/>
      <c r="O144" s="33"/>
      <c r="P144" s="33"/>
      <c r="Q144" s="33"/>
    </row>
    <row r="145" spans="2:17" ht="12.75">
      <c r="B145" s="18"/>
      <c r="C145" s="18"/>
      <c r="D145" s="18"/>
      <c r="E145" s="18"/>
      <c r="F145" s="33"/>
      <c r="H145" s="33"/>
      <c r="I145" s="33"/>
      <c r="J145" s="33"/>
      <c r="K145" s="33"/>
      <c r="L145" s="33"/>
      <c r="M145" s="33"/>
      <c r="N145" s="33"/>
      <c r="O145" s="33"/>
      <c r="P145" s="33"/>
      <c r="Q145" s="33"/>
    </row>
    <row r="146" spans="2:17" ht="12.75">
      <c r="B146" s="18"/>
      <c r="C146" s="18"/>
      <c r="D146" s="18"/>
      <c r="E146" s="18"/>
      <c r="F146" s="33"/>
      <c r="H146" s="33"/>
      <c r="I146" s="33"/>
      <c r="J146" s="33"/>
      <c r="K146" s="33"/>
      <c r="L146" s="33"/>
      <c r="M146" s="33"/>
      <c r="N146" s="33"/>
      <c r="O146" s="33"/>
      <c r="P146" s="33"/>
      <c r="Q146" s="33"/>
    </row>
    <row r="147" spans="1:2" ht="12.75">
      <c r="A147" s="1"/>
      <c r="B147" s="1"/>
    </row>
    <row r="150" spans="1:2" ht="12.75">
      <c r="A150" s="1"/>
      <c r="B150" s="1"/>
    </row>
    <row r="151" ht="12.75">
      <c r="B151" s="26"/>
    </row>
    <row r="155" spans="3:5" ht="12.75">
      <c r="C155" s="15"/>
      <c r="D155" s="15"/>
      <c r="E155" s="15"/>
    </row>
  </sheetData>
  <printOptions/>
  <pageMargins left="0.984251968503937" right="0.7874015748031497" top="0.984251968503937" bottom="0.7874015748031497" header="0.35433070866141736"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M48"/>
  <sheetViews>
    <sheetView zoomScale="80" zoomScaleNormal="80" workbookViewId="0" topLeftCell="A1">
      <selection activeCell="B16" sqref="B16"/>
    </sheetView>
  </sheetViews>
  <sheetFormatPr defaultColWidth="9.140625" defaultRowHeight="12.75"/>
  <cols>
    <col min="1" max="1" width="3.140625" style="0" customWidth="1"/>
    <col min="2" max="2" width="29.7109375" style="0" customWidth="1"/>
    <col min="3" max="3" width="9.00390625" style="0" customWidth="1"/>
    <col min="4" max="4" width="1.28515625" style="0" customWidth="1"/>
    <col min="5" max="5" width="10.7109375" style="0" customWidth="1"/>
    <col min="6" max="6" width="0.9921875" style="0" customWidth="1"/>
    <col min="7" max="7" width="11.140625" style="0" customWidth="1"/>
    <col min="8" max="8" width="0.85546875" style="0" customWidth="1"/>
    <col min="9" max="9" width="13.7109375" style="0" customWidth="1"/>
    <col min="10" max="10" width="1.1484375" style="0" customWidth="1"/>
    <col min="11" max="13" width="9.7109375" style="0" customWidth="1"/>
    <col min="14" max="14" width="1.7109375" style="0" customWidth="1"/>
    <col min="15" max="15" width="13.28125" style="0" customWidth="1"/>
    <col min="16" max="16" width="1.28515625" style="0" customWidth="1"/>
  </cols>
  <sheetData>
    <row r="2" ht="12.75">
      <c r="A2" s="1" t="s">
        <v>124</v>
      </c>
    </row>
    <row r="3" spans="1:2" ht="12.75">
      <c r="A3" s="1" t="s">
        <v>284</v>
      </c>
      <c r="B3" s="1"/>
    </row>
    <row r="4" spans="1:2" ht="12.75">
      <c r="A4" s="1"/>
      <c r="B4" s="1"/>
    </row>
    <row r="5" spans="1:12" ht="12.75">
      <c r="A5" s="1"/>
      <c r="C5" s="2" t="s">
        <v>216</v>
      </c>
      <c r="E5" s="2" t="s">
        <v>216</v>
      </c>
      <c r="G5" s="2" t="s">
        <v>119</v>
      </c>
      <c r="I5" s="2" t="s">
        <v>77</v>
      </c>
      <c r="L5" s="2" t="s">
        <v>212</v>
      </c>
    </row>
    <row r="6" spans="3:13" ht="12.75">
      <c r="C6" s="2" t="s">
        <v>215</v>
      </c>
      <c r="E6" s="2" t="s">
        <v>217</v>
      </c>
      <c r="G6" s="2" t="s">
        <v>218</v>
      </c>
      <c r="I6" s="2" t="s">
        <v>78</v>
      </c>
      <c r="K6" s="2" t="s">
        <v>79</v>
      </c>
      <c r="L6" s="2" t="s">
        <v>213</v>
      </c>
      <c r="M6" s="2" t="s">
        <v>79</v>
      </c>
    </row>
    <row r="7" spans="5:13" ht="12.75">
      <c r="E7" s="2"/>
      <c r="F7" s="2"/>
      <c r="G7" s="2" t="s">
        <v>219</v>
      </c>
      <c r="M7" s="2" t="s">
        <v>214</v>
      </c>
    </row>
    <row r="8" spans="3:13" ht="12.75">
      <c r="C8" s="19" t="s">
        <v>6</v>
      </c>
      <c r="D8" s="19"/>
      <c r="E8" s="19" t="s">
        <v>6</v>
      </c>
      <c r="F8" s="19"/>
      <c r="G8" s="19" t="s">
        <v>6</v>
      </c>
      <c r="H8" s="19"/>
      <c r="I8" s="19" t="s">
        <v>6</v>
      </c>
      <c r="J8" s="19"/>
      <c r="K8" s="19" t="s">
        <v>6</v>
      </c>
      <c r="L8" s="19" t="s">
        <v>6</v>
      </c>
      <c r="M8" s="19" t="s">
        <v>6</v>
      </c>
    </row>
    <row r="9" spans="3:13" ht="12.75">
      <c r="C9" s="19"/>
      <c r="D9" s="19"/>
      <c r="E9" s="19"/>
      <c r="F9" s="19"/>
      <c r="G9" s="19"/>
      <c r="H9" s="19"/>
      <c r="I9" s="19"/>
      <c r="J9" s="19"/>
      <c r="K9" s="19"/>
      <c r="L9" s="19"/>
      <c r="M9" s="19"/>
    </row>
    <row r="10" spans="2:13" ht="12.75">
      <c r="B10" s="1" t="s">
        <v>220</v>
      </c>
      <c r="C10" s="19"/>
      <c r="D10" s="19"/>
      <c r="E10" s="19"/>
      <c r="F10" s="19"/>
      <c r="G10" s="19"/>
      <c r="H10" s="19"/>
      <c r="I10" s="19"/>
      <c r="J10" s="19"/>
      <c r="K10" s="19"/>
      <c r="L10" s="19"/>
      <c r="M10" s="19"/>
    </row>
    <row r="11" spans="2:13" ht="12.75">
      <c r="B11" s="128" t="s">
        <v>285</v>
      </c>
      <c r="C11" s="19"/>
      <c r="D11" s="19"/>
      <c r="E11" s="19"/>
      <c r="F11" s="19"/>
      <c r="G11" s="19"/>
      <c r="H11" s="19"/>
      <c r="I11" s="19"/>
      <c r="J11" s="19"/>
      <c r="K11" s="19"/>
      <c r="L11" s="19"/>
      <c r="M11" s="19"/>
    </row>
    <row r="12" spans="2:13" ht="12.75">
      <c r="B12" t="s">
        <v>286</v>
      </c>
      <c r="C12" s="108">
        <v>43098</v>
      </c>
      <c r="D12" s="108"/>
      <c r="E12" s="108">
        <v>36665</v>
      </c>
      <c r="F12" s="108"/>
      <c r="G12" s="108">
        <v>0</v>
      </c>
      <c r="H12" s="108"/>
      <c r="I12" s="108">
        <f>+I24</f>
        <v>-167447</v>
      </c>
      <c r="J12" s="108"/>
      <c r="K12" s="108">
        <f>SUM(C12:I12)</f>
        <v>-87684</v>
      </c>
      <c r="L12" s="108">
        <v>0</v>
      </c>
      <c r="M12" s="108">
        <f>SUM(K12:L12)</f>
        <v>-87684</v>
      </c>
    </row>
    <row r="13" spans="3:13" ht="12.75">
      <c r="C13" s="108"/>
      <c r="D13" s="108"/>
      <c r="E13" s="108"/>
      <c r="F13" s="108"/>
      <c r="G13" s="108"/>
      <c r="H13" s="108"/>
      <c r="I13" s="108"/>
      <c r="J13" s="108"/>
      <c r="K13" s="108"/>
      <c r="L13" s="108"/>
      <c r="M13" s="108"/>
    </row>
    <row r="14" spans="2:13" ht="12.75">
      <c r="B14" t="s">
        <v>222</v>
      </c>
      <c r="C14" s="108">
        <v>0</v>
      </c>
      <c r="D14" s="108"/>
      <c r="E14" s="108">
        <v>0</v>
      </c>
      <c r="F14" s="108"/>
      <c r="G14" s="108">
        <v>0</v>
      </c>
      <c r="H14" s="108"/>
      <c r="I14" s="108">
        <f>+PL!C32</f>
        <v>-3368</v>
      </c>
      <c r="J14" s="108"/>
      <c r="K14" s="108">
        <f>SUM(C14:I14)</f>
        <v>-3368</v>
      </c>
      <c r="L14" s="108">
        <v>0</v>
      </c>
      <c r="M14" s="108">
        <f>SUM(K14:L14)</f>
        <v>-3368</v>
      </c>
    </row>
    <row r="15" spans="3:13" ht="12.75">
      <c r="C15" s="108"/>
      <c r="D15" s="108"/>
      <c r="E15" s="108"/>
      <c r="F15" s="108"/>
      <c r="G15" s="108"/>
      <c r="H15" s="108"/>
      <c r="I15" s="108"/>
      <c r="J15" s="108"/>
      <c r="K15" s="108"/>
      <c r="L15" s="108"/>
      <c r="M15" s="108"/>
    </row>
    <row r="16" spans="2:13" ht="13.5" thickBot="1">
      <c r="B16" t="s">
        <v>287</v>
      </c>
      <c r="C16" s="109">
        <f>SUM(C12:C15)</f>
        <v>43098</v>
      </c>
      <c r="D16" s="109"/>
      <c r="E16" s="109">
        <f>SUM(E12:E15)</f>
        <v>36665</v>
      </c>
      <c r="F16" s="109"/>
      <c r="G16" s="109">
        <v>0</v>
      </c>
      <c r="H16" s="109"/>
      <c r="I16" s="109">
        <f>SUM(I12:I15)</f>
        <v>-170815</v>
      </c>
      <c r="J16" s="109"/>
      <c r="K16" s="109">
        <f>SUM(K12:K14)</f>
        <v>-91052</v>
      </c>
      <c r="L16" s="109">
        <v>0</v>
      </c>
      <c r="M16" s="109">
        <f>SUM(M12:M15)</f>
        <v>-91052</v>
      </c>
    </row>
    <row r="17" spans="3:13" ht="13.5" thickTop="1">
      <c r="C17" s="19"/>
      <c r="D17" s="19"/>
      <c r="E17" s="19"/>
      <c r="F17" s="19"/>
      <c r="G17" s="19"/>
      <c r="H17" s="19"/>
      <c r="I17" s="19"/>
      <c r="J17" s="19"/>
      <c r="K17" s="19"/>
      <c r="L17" s="19"/>
      <c r="M17" s="19"/>
    </row>
    <row r="18" spans="2:13" ht="12.75">
      <c r="B18" s="1" t="s">
        <v>220</v>
      </c>
      <c r="C18" s="19"/>
      <c r="D18" s="19"/>
      <c r="E18" s="19"/>
      <c r="F18" s="19"/>
      <c r="G18" s="19"/>
      <c r="H18" s="19"/>
      <c r="I18" s="19"/>
      <c r="J18" s="19"/>
      <c r="K18" s="19"/>
      <c r="L18" s="19"/>
      <c r="M18" s="19"/>
    </row>
    <row r="19" spans="2:13" ht="12.75">
      <c r="B19" s="128" t="s">
        <v>221</v>
      </c>
      <c r="C19" s="19"/>
      <c r="D19" s="19"/>
      <c r="E19" s="19"/>
      <c r="F19" s="19"/>
      <c r="G19" s="19"/>
      <c r="H19" s="19"/>
      <c r="I19" s="19"/>
      <c r="J19" s="19"/>
      <c r="K19" s="19"/>
      <c r="L19" s="19"/>
      <c r="M19" s="19"/>
    </row>
    <row r="20" spans="2:13" ht="12.75">
      <c r="B20" t="s">
        <v>174</v>
      </c>
      <c r="C20" s="108">
        <v>43098</v>
      </c>
      <c r="D20" s="108"/>
      <c r="E20" s="108">
        <v>36665</v>
      </c>
      <c r="F20" s="108"/>
      <c r="G20" s="108">
        <v>0</v>
      </c>
      <c r="H20" s="108"/>
      <c r="I20" s="108">
        <v>-164425</v>
      </c>
      <c r="J20" s="108"/>
      <c r="K20" s="108">
        <f>SUM(C20:I20)</f>
        <v>-84662</v>
      </c>
      <c r="L20" s="108">
        <v>0</v>
      </c>
      <c r="M20" s="108">
        <f>SUM(K20:L20)</f>
        <v>-84662</v>
      </c>
    </row>
    <row r="21" spans="3:13" ht="12.75">
      <c r="C21" s="108"/>
      <c r="D21" s="108"/>
      <c r="E21" s="108"/>
      <c r="F21" s="108"/>
      <c r="G21" s="108"/>
      <c r="H21" s="108"/>
      <c r="I21" s="108"/>
      <c r="J21" s="108"/>
      <c r="K21" s="108"/>
      <c r="L21" s="108"/>
      <c r="M21" s="108"/>
    </row>
    <row r="22" spans="2:13" ht="12.75">
      <c r="B22" t="s">
        <v>222</v>
      </c>
      <c r="C22" s="108">
        <v>0</v>
      </c>
      <c r="D22" s="108"/>
      <c r="E22" s="108">
        <v>0</v>
      </c>
      <c r="F22" s="108"/>
      <c r="G22" s="108">
        <v>0</v>
      </c>
      <c r="H22" s="108"/>
      <c r="I22" s="108">
        <v>-3022</v>
      </c>
      <c r="J22" s="108"/>
      <c r="K22" s="108">
        <f>SUM(C22:I22)</f>
        <v>-3022</v>
      </c>
      <c r="L22" s="108">
        <v>0</v>
      </c>
      <c r="M22" s="108">
        <f>SUM(K22:L22)</f>
        <v>-3022</v>
      </c>
    </row>
    <row r="23" spans="3:13" ht="12.75">
      <c r="C23" s="108"/>
      <c r="D23" s="108"/>
      <c r="E23" s="108"/>
      <c r="F23" s="108"/>
      <c r="G23" s="108"/>
      <c r="H23" s="108"/>
      <c r="I23" s="108"/>
      <c r="J23" s="108"/>
      <c r="K23" s="108"/>
      <c r="L23" s="108"/>
      <c r="M23" s="108"/>
    </row>
    <row r="24" spans="2:13" ht="13.5" thickBot="1">
      <c r="B24" t="s">
        <v>175</v>
      </c>
      <c r="C24" s="109">
        <f>SUM(C20:C23)</f>
        <v>43098</v>
      </c>
      <c r="D24" s="109"/>
      <c r="E24" s="109">
        <f>SUM(E20:E23)</f>
        <v>36665</v>
      </c>
      <c r="F24" s="109"/>
      <c r="G24" s="109">
        <v>0</v>
      </c>
      <c r="H24" s="109"/>
      <c r="I24" s="109">
        <f>SUM(I20:I23)</f>
        <v>-167447</v>
      </c>
      <c r="J24" s="109"/>
      <c r="K24" s="109">
        <f>SUM(K20:K22)</f>
        <v>-87684</v>
      </c>
      <c r="L24" s="109">
        <v>0</v>
      </c>
      <c r="M24" s="109">
        <f>SUM(M20:M23)</f>
        <v>-87684</v>
      </c>
    </row>
    <row r="25" spans="3:13" ht="13.5" thickTop="1">
      <c r="C25" s="108"/>
      <c r="D25" s="108"/>
      <c r="E25" s="108"/>
      <c r="F25" s="108"/>
      <c r="G25" s="108"/>
      <c r="H25" s="108"/>
      <c r="I25" s="108"/>
      <c r="J25" s="108"/>
      <c r="K25" s="108"/>
      <c r="L25" s="108"/>
      <c r="M25" s="108"/>
    </row>
    <row r="26" spans="3:13" ht="12.75">
      <c r="C26" s="108"/>
      <c r="D26" s="108"/>
      <c r="E26" s="108"/>
      <c r="F26" s="108"/>
      <c r="G26" s="108"/>
      <c r="H26" s="108"/>
      <c r="I26" s="108"/>
      <c r="J26" s="108"/>
      <c r="K26" s="108"/>
      <c r="L26" s="108"/>
      <c r="M26" s="108"/>
    </row>
    <row r="27" spans="2:13" ht="12.75">
      <c r="B27" s="1" t="s">
        <v>220</v>
      </c>
      <c r="C27" s="108"/>
      <c r="D27" s="108"/>
      <c r="E27" s="108"/>
      <c r="F27" s="108"/>
      <c r="G27" s="108"/>
      <c r="H27" s="108"/>
      <c r="I27" s="108"/>
      <c r="J27" s="108"/>
      <c r="K27" s="108"/>
      <c r="L27" s="108"/>
      <c r="M27" s="108"/>
    </row>
    <row r="28" spans="2:13" ht="12.75">
      <c r="B28" s="128" t="s">
        <v>223</v>
      </c>
      <c r="C28" s="19"/>
      <c r="D28" s="19"/>
      <c r="E28" s="19"/>
      <c r="F28" s="19"/>
      <c r="G28" s="19"/>
      <c r="H28" s="19"/>
      <c r="I28" s="19"/>
      <c r="J28" s="19"/>
      <c r="K28" s="19"/>
      <c r="L28" s="19"/>
      <c r="M28" s="19"/>
    </row>
    <row r="29" spans="2:13" ht="12.75">
      <c r="B29" t="s">
        <v>176</v>
      </c>
      <c r="C29" s="105">
        <v>43098</v>
      </c>
      <c r="D29" s="19"/>
      <c r="E29" s="105">
        <v>36665</v>
      </c>
      <c r="F29" s="106"/>
      <c r="G29" s="108">
        <v>405</v>
      </c>
      <c r="H29" s="106"/>
      <c r="I29" s="105">
        <v>-143650</v>
      </c>
      <c r="J29" s="106"/>
      <c r="K29" s="105">
        <f>SUM(C29:I29)</f>
        <v>-63482</v>
      </c>
      <c r="L29" s="107">
        <v>0</v>
      </c>
      <c r="M29" s="105">
        <f>SUM(C29:I29)</f>
        <v>-63482</v>
      </c>
    </row>
    <row r="30" spans="3:13" ht="12.75">
      <c r="C30" s="19"/>
      <c r="D30" s="19"/>
      <c r="E30" s="19"/>
      <c r="F30" s="19"/>
      <c r="G30" s="122"/>
      <c r="H30" s="19"/>
      <c r="I30" s="19"/>
      <c r="J30" s="19"/>
      <c r="K30" s="19"/>
      <c r="L30" s="19"/>
      <c r="M30" s="19"/>
    </row>
    <row r="31" spans="2:13" ht="12.75">
      <c r="B31" t="s">
        <v>138</v>
      </c>
      <c r="C31" s="107">
        <v>0</v>
      </c>
      <c r="D31" s="122"/>
      <c r="E31" s="122">
        <v>0</v>
      </c>
      <c r="F31" s="122"/>
      <c r="G31" s="108">
        <v>-405</v>
      </c>
      <c r="H31" s="19"/>
      <c r="I31" s="108">
        <v>-20775</v>
      </c>
      <c r="J31" s="107"/>
      <c r="K31" s="105">
        <f>SUM(C31:I31)</f>
        <v>-21180</v>
      </c>
      <c r="L31" s="107">
        <v>0</v>
      </c>
      <c r="M31" s="105">
        <f>SUM(C31:I31)</f>
        <v>-21180</v>
      </c>
    </row>
    <row r="32" spans="3:13" ht="12.75">
      <c r="C32" s="107"/>
      <c r="D32" s="122"/>
      <c r="E32" s="122"/>
      <c r="F32" s="122"/>
      <c r="G32" s="122"/>
      <c r="H32" s="19"/>
      <c r="I32" s="107"/>
      <c r="J32" s="107"/>
      <c r="K32" s="107"/>
      <c r="L32" s="107"/>
      <c r="M32" s="107"/>
    </row>
    <row r="33" spans="2:13" ht="13.5" thickBot="1">
      <c r="B33" t="s">
        <v>158</v>
      </c>
      <c r="C33" s="109">
        <f>SUM(C29:C31)</f>
        <v>43098</v>
      </c>
      <c r="D33" s="123"/>
      <c r="E33" s="109">
        <f aca="true" t="shared" si="0" ref="E33:M33">SUM(E29:E31)</f>
        <v>36665</v>
      </c>
      <c r="F33" s="109">
        <f t="shared" si="0"/>
        <v>0</v>
      </c>
      <c r="G33" s="109">
        <f t="shared" si="0"/>
        <v>0</v>
      </c>
      <c r="H33" s="109">
        <f t="shared" si="0"/>
        <v>0</v>
      </c>
      <c r="I33" s="109">
        <f t="shared" si="0"/>
        <v>-164425</v>
      </c>
      <c r="J33" s="109">
        <f t="shared" si="0"/>
        <v>0</v>
      </c>
      <c r="K33" s="109">
        <f>SUM(K29:K31)</f>
        <v>-84662</v>
      </c>
      <c r="L33" s="109">
        <v>0</v>
      </c>
      <c r="M33" s="109">
        <f t="shared" si="0"/>
        <v>-84662</v>
      </c>
    </row>
    <row r="34" spans="3:13" ht="13.5" thickTop="1">
      <c r="C34" s="107"/>
      <c r="D34" s="122"/>
      <c r="E34" s="122"/>
      <c r="F34" s="122"/>
      <c r="G34" s="122"/>
      <c r="H34" s="19"/>
      <c r="I34" s="107"/>
      <c r="J34" s="107"/>
      <c r="K34" s="107"/>
      <c r="L34" s="107"/>
      <c r="M34" s="107"/>
    </row>
    <row r="35" spans="3:13" ht="12.75">
      <c r="C35" s="107"/>
      <c r="D35" s="122"/>
      <c r="E35" s="122"/>
      <c r="F35" s="122"/>
      <c r="G35" s="122"/>
      <c r="H35" s="19"/>
      <c r="I35" s="107"/>
      <c r="J35" s="107"/>
      <c r="K35" s="107"/>
      <c r="L35" s="107"/>
      <c r="M35" s="107"/>
    </row>
    <row r="36" spans="3:13" ht="12.75">
      <c r="C36" s="35"/>
      <c r="D36" s="35"/>
      <c r="E36" s="35"/>
      <c r="F36" s="35"/>
      <c r="G36" s="35"/>
      <c r="H36" s="35"/>
      <c r="I36" s="35"/>
      <c r="J36" s="35"/>
      <c r="K36" s="35"/>
      <c r="L36" s="35"/>
      <c r="M36" s="35"/>
    </row>
    <row r="37" spans="3:13" ht="12.75">
      <c r="C37" s="35"/>
      <c r="D37" s="35"/>
      <c r="E37" s="35"/>
      <c r="F37" s="35"/>
      <c r="G37" s="35"/>
      <c r="H37" s="35"/>
      <c r="I37" s="35"/>
      <c r="J37" s="35"/>
      <c r="K37" s="35"/>
      <c r="L37" s="35"/>
      <c r="M37" s="35"/>
    </row>
    <row r="38" spans="3:13" ht="12.75">
      <c r="C38" s="35"/>
      <c r="D38" s="35"/>
      <c r="E38" s="35"/>
      <c r="F38" s="35"/>
      <c r="G38" s="35"/>
      <c r="H38" s="35"/>
      <c r="I38" s="35"/>
      <c r="J38" s="35"/>
      <c r="K38" s="35"/>
      <c r="L38" s="35"/>
      <c r="M38" s="35"/>
    </row>
    <row r="39" spans="2:13" ht="12.75">
      <c r="B39" s="1" t="s">
        <v>224</v>
      </c>
      <c r="C39" s="1"/>
      <c r="D39" s="1"/>
      <c r="E39" s="35"/>
      <c r="F39" s="35"/>
      <c r="G39" s="35"/>
      <c r="H39" s="35"/>
      <c r="I39" s="35"/>
      <c r="J39" s="35"/>
      <c r="K39" s="35"/>
      <c r="L39" s="35"/>
      <c r="M39" s="35"/>
    </row>
    <row r="40" spans="2:13" ht="12.75">
      <c r="B40" s="1" t="s">
        <v>225</v>
      </c>
      <c r="C40" s="1"/>
      <c r="D40" s="1"/>
      <c r="E40" s="35"/>
      <c r="F40" s="35"/>
      <c r="G40" s="35"/>
      <c r="H40" s="35"/>
      <c r="I40" s="35"/>
      <c r="J40" s="35"/>
      <c r="K40" s="35"/>
      <c r="L40" s="35"/>
      <c r="M40" s="35"/>
    </row>
    <row r="41" spans="3:13" ht="12.75">
      <c r="C41" s="35"/>
      <c r="D41" s="35"/>
      <c r="E41" s="35"/>
      <c r="F41" s="35"/>
      <c r="G41" s="35"/>
      <c r="H41" s="35"/>
      <c r="I41" s="35"/>
      <c r="J41" s="35"/>
      <c r="K41" s="35"/>
      <c r="L41" s="35"/>
      <c r="M41" s="35"/>
    </row>
    <row r="42" spans="3:13" ht="12.75">
      <c r="C42" s="35"/>
      <c r="D42" s="35"/>
      <c r="E42" s="35"/>
      <c r="F42" s="35"/>
      <c r="G42" s="35"/>
      <c r="H42" s="35"/>
      <c r="I42" s="35"/>
      <c r="J42" s="35"/>
      <c r="K42" s="35"/>
      <c r="L42" s="35"/>
      <c r="M42" s="35"/>
    </row>
    <row r="43" spans="3:13" ht="12.75">
      <c r="C43" s="35"/>
      <c r="D43" s="35"/>
      <c r="E43" s="35"/>
      <c r="F43" s="35"/>
      <c r="G43" s="35"/>
      <c r="H43" s="35"/>
      <c r="I43" s="35"/>
      <c r="J43" s="35"/>
      <c r="K43" s="35"/>
      <c r="L43" s="35"/>
      <c r="M43" s="35"/>
    </row>
    <row r="44" spans="3:13" ht="12.75">
      <c r="C44" s="35"/>
      <c r="D44" s="35"/>
      <c r="E44" s="35"/>
      <c r="F44" s="35"/>
      <c r="G44" s="35"/>
      <c r="H44" s="35"/>
      <c r="I44" s="35"/>
      <c r="J44" s="35"/>
      <c r="K44" s="35"/>
      <c r="L44" s="35"/>
      <c r="M44" s="35"/>
    </row>
    <row r="45" spans="3:13" ht="12.75">
      <c r="C45" s="35"/>
      <c r="D45" s="35"/>
      <c r="E45" s="35"/>
      <c r="F45" s="35"/>
      <c r="G45" s="35"/>
      <c r="H45" s="35"/>
      <c r="I45" s="35"/>
      <c r="J45" s="35"/>
      <c r="K45" s="35"/>
      <c r="L45" s="35"/>
      <c r="M45" s="35"/>
    </row>
    <row r="46" spans="3:13" ht="12.75">
      <c r="C46" s="35"/>
      <c r="D46" s="35"/>
      <c r="E46" s="35"/>
      <c r="F46" s="35"/>
      <c r="G46" s="35"/>
      <c r="H46" s="35"/>
      <c r="I46" s="35"/>
      <c r="J46" s="35"/>
      <c r="K46" s="35"/>
      <c r="L46" s="35"/>
      <c r="M46" s="35"/>
    </row>
    <row r="47" spans="3:13" ht="12.75">
      <c r="C47" s="35"/>
      <c r="D47" s="35"/>
      <c r="E47" s="35"/>
      <c r="F47" s="35"/>
      <c r="G47" s="35"/>
      <c r="H47" s="35"/>
      <c r="I47" s="35"/>
      <c r="J47" s="35"/>
      <c r="K47" s="35"/>
      <c r="L47" s="35"/>
      <c r="M47" s="35"/>
    </row>
    <row r="48" spans="3:13" ht="12.75">
      <c r="C48" s="35"/>
      <c r="D48" s="35"/>
      <c r="E48" s="35"/>
      <c r="F48" s="35"/>
      <c r="G48" s="35"/>
      <c r="H48" s="35"/>
      <c r="I48" s="35"/>
      <c r="J48" s="35"/>
      <c r="K48" s="35"/>
      <c r="L48" s="35"/>
      <c r="M48" s="35"/>
    </row>
  </sheetData>
  <printOptions/>
  <pageMargins left="0.984251968503937" right="0.7874015748031497" top="0.984251968503937" bottom="0.7874015748031497"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D272"/>
  <sheetViews>
    <sheetView showGridLines="0" tabSelected="1" zoomScale="78" zoomScaleNormal="78" zoomScaleSheetLayoutView="75" workbookViewId="0" topLeftCell="A196">
      <selection activeCell="D213" sqref="D213"/>
    </sheetView>
  </sheetViews>
  <sheetFormatPr defaultColWidth="9.140625" defaultRowHeight="12.75"/>
  <cols>
    <col min="1" max="1" width="5.57421875" style="41" customWidth="1"/>
    <col min="2" max="2" width="4.7109375" style="41" customWidth="1"/>
    <col min="3" max="3" width="8.7109375" style="41" customWidth="1"/>
    <col min="4" max="4" width="12.57421875" style="41" customWidth="1"/>
    <col min="5" max="5" width="9.140625" style="41" customWidth="1"/>
    <col min="6" max="6" width="7.57421875" style="41" customWidth="1"/>
    <col min="7" max="7" width="11.7109375" style="41" customWidth="1"/>
    <col min="8" max="8" width="8.00390625" style="41" customWidth="1"/>
    <col min="9" max="9" width="11.7109375" style="41" customWidth="1"/>
    <col min="10" max="10" width="8.28125" style="41" customWidth="1"/>
    <col min="11" max="11" width="11.8515625" style="41" customWidth="1"/>
    <col min="12" max="12" width="8.140625" style="41" customWidth="1"/>
    <col min="13" max="13" width="17.140625" style="41" customWidth="1"/>
    <col min="14" max="14" width="9.28125" style="41" customWidth="1"/>
    <col min="15" max="15" width="13.8515625" style="41" customWidth="1"/>
    <col min="16" max="16384" width="9.140625" style="41" customWidth="1"/>
  </cols>
  <sheetData>
    <row r="1" ht="15">
      <c r="A1" s="64" t="s">
        <v>10</v>
      </c>
    </row>
    <row r="2" ht="8.25" customHeight="1"/>
    <row r="3" spans="1:3" ht="15">
      <c r="A3" s="65" t="s">
        <v>12</v>
      </c>
      <c r="B3" s="65" t="s">
        <v>88</v>
      </c>
      <c r="C3" s="65"/>
    </row>
    <row r="4" spans="1:3" ht="12" customHeight="1">
      <c r="A4" s="65"/>
      <c r="B4" s="65"/>
      <c r="C4" s="65"/>
    </row>
    <row r="5" spans="1:13" ht="15" customHeight="1">
      <c r="A5" s="65"/>
      <c r="B5" s="134" t="s">
        <v>226</v>
      </c>
      <c r="C5" s="134"/>
      <c r="D5" s="134"/>
      <c r="E5" s="134"/>
      <c r="F5" s="134"/>
      <c r="G5" s="134"/>
      <c r="H5" s="134"/>
      <c r="I5" s="134"/>
      <c r="J5" s="134"/>
      <c r="K5" s="134"/>
      <c r="L5" s="134"/>
      <c r="M5" s="134"/>
    </row>
    <row r="6" spans="1:13" ht="15" customHeight="1">
      <c r="A6" s="65"/>
      <c r="B6" s="134"/>
      <c r="C6" s="134"/>
      <c r="D6" s="134"/>
      <c r="E6" s="134"/>
      <c r="F6" s="134"/>
      <c r="G6" s="134"/>
      <c r="H6" s="134"/>
      <c r="I6" s="134"/>
      <c r="J6" s="134"/>
      <c r="K6" s="134"/>
      <c r="L6" s="134"/>
      <c r="M6" s="134"/>
    </row>
    <row r="7" spans="1:13" ht="15">
      <c r="A7" s="65"/>
      <c r="B7" s="110"/>
      <c r="C7" s="110"/>
      <c r="D7" s="110"/>
      <c r="E7" s="110"/>
      <c r="F7" s="110"/>
      <c r="G7" s="110"/>
      <c r="H7" s="110"/>
      <c r="I7" s="110"/>
      <c r="J7" s="110"/>
      <c r="K7" s="110"/>
      <c r="L7" s="110"/>
      <c r="M7" s="110"/>
    </row>
    <row r="8" spans="1:13" ht="15">
      <c r="A8" s="65"/>
      <c r="B8" s="134" t="s">
        <v>227</v>
      </c>
      <c r="C8" s="134"/>
      <c r="D8" s="134"/>
      <c r="E8" s="134"/>
      <c r="F8" s="134"/>
      <c r="G8" s="134"/>
      <c r="H8" s="134"/>
      <c r="I8" s="134"/>
      <c r="J8" s="134"/>
      <c r="K8" s="134"/>
      <c r="L8" s="134"/>
      <c r="M8" s="134"/>
    </row>
    <row r="9" spans="1:13" ht="15">
      <c r="A9" s="65"/>
      <c r="B9" s="134"/>
      <c r="C9" s="134"/>
      <c r="D9" s="134"/>
      <c r="E9" s="134"/>
      <c r="F9" s="134"/>
      <c r="G9" s="134"/>
      <c r="H9" s="134"/>
      <c r="I9" s="134"/>
      <c r="J9" s="134"/>
      <c r="K9" s="134"/>
      <c r="L9" s="134"/>
      <c r="M9" s="134"/>
    </row>
    <row r="10" spans="1:13" ht="15">
      <c r="A10" s="65"/>
      <c r="B10" s="134"/>
      <c r="C10" s="134"/>
      <c r="D10" s="134"/>
      <c r="E10" s="134"/>
      <c r="F10" s="134"/>
      <c r="G10" s="134"/>
      <c r="H10" s="134"/>
      <c r="I10" s="134"/>
      <c r="J10" s="134"/>
      <c r="K10" s="134"/>
      <c r="L10" s="134"/>
      <c r="M10" s="134"/>
    </row>
    <row r="11" spans="1:13" ht="15">
      <c r="A11" s="65"/>
      <c r="B11" s="134"/>
      <c r="C11" s="134"/>
      <c r="D11" s="134"/>
      <c r="E11" s="134"/>
      <c r="F11" s="134"/>
      <c r="G11" s="134"/>
      <c r="H11" s="134"/>
      <c r="I11" s="134"/>
      <c r="J11" s="134"/>
      <c r="K11" s="134"/>
      <c r="L11" s="134"/>
      <c r="M11" s="134"/>
    </row>
    <row r="12" spans="1:13" ht="12" customHeight="1">
      <c r="A12" s="65"/>
      <c r="B12" s="110"/>
      <c r="C12" s="110"/>
      <c r="D12" s="110"/>
      <c r="E12" s="110"/>
      <c r="F12" s="110"/>
      <c r="G12" s="110"/>
      <c r="H12" s="110"/>
      <c r="I12" s="110"/>
      <c r="J12" s="110"/>
      <c r="K12" s="110"/>
      <c r="L12" s="110"/>
      <c r="M12" s="110"/>
    </row>
    <row r="13" spans="1:13" ht="15">
      <c r="A13" s="129" t="s">
        <v>13</v>
      </c>
      <c r="B13" s="120" t="s">
        <v>228</v>
      </c>
      <c r="C13" s="120"/>
      <c r="D13" s="110"/>
      <c r="E13" s="110"/>
      <c r="F13" s="110"/>
      <c r="G13" s="110"/>
      <c r="H13" s="110"/>
      <c r="I13" s="110"/>
      <c r="J13" s="110"/>
      <c r="K13" s="110"/>
      <c r="L13" s="110"/>
      <c r="M13" s="110"/>
    </row>
    <row r="14" spans="1:13" ht="12" customHeight="1">
      <c r="A14" s="129"/>
      <c r="B14" s="120"/>
      <c r="C14" s="120"/>
      <c r="D14" s="110"/>
      <c r="E14" s="110"/>
      <c r="F14" s="110"/>
      <c r="G14" s="110"/>
      <c r="H14" s="110"/>
      <c r="I14" s="110"/>
      <c r="J14" s="110"/>
      <c r="K14" s="110"/>
      <c r="L14" s="110"/>
      <c r="M14" s="110"/>
    </row>
    <row r="15" spans="1:13" ht="15" customHeight="1">
      <c r="A15" s="65"/>
      <c r="B15" s="134" t="s">
        <v>229</v>
      </c>
      <c r="C15" s="134"/>
      <c r="D15" s="134"/>
      <c r="E15" s="134"/>
      <c r="F15" s="134"/>
      <c r="G15" s="134"/>
      <c r="H15" s="134"/>
      <c r="I15" s="134"/>
      <c r="J15" s="134"/>
      <c r="K15" s="134"/>
      <c r="L15" s="134"/>
      <c r="M15" s="134"/>
    </row>
    <row r="16" spans="1:13" ht="15">
      <c r="A16" s="65"/>
      <c r="B16" s="134"/>
      <c r="C16" s="134"/>
      <c r="D16" s="134"/>
      <c r="E16" s="134"/>
      <c r="F16" s="134"/>
      <c r="G16" s="134"/>
      <c r="H16" s="134"/>
      <c r="I16" s="134"/>
      <c r="J16" s="134"/>
      <c r="K16" s="134"/>
      <c r="L16" s="134"/>
      <c r="M16" s="134"/>
    </row>
    <row r="17" spans="1:13" ht="15">
      <c r="A17" s="65"/>
      <c r="B17" s="135"/>
      <c r="C17" s="135"/>
      <c r="D17" s="135"/>
      <c r="E17" s="135"/>
      <c r="F17" s="135"/>
      <c r="G17" s="135"/>
      <c r="H17" s="135"/>
      <c r="I17" s="135"/>
      <c r="J17" s="135"/>
      <c r="K17" s="135"/>
      <c r="L17" s="135"/>
      <c r="M17" s="135"/>
    </row>
    <row r="18" spans="1:13" ht="11.25" customHeight="1">
      <c r="A18" s="65"/>
      <c r="B18" s="103"/>
      <c r="C18" s="103"/>
      <c r="D18" s="103"/>
      <c r="E18" s="103"/>
      <c r="F18" s="103"/>
      <c r="G18" s="103"/>
      <c r="H18" s="103"/>
      <c r="I18" s="103"/>
      <c r="J18" s="103"/>
      <c r="K18" s="103"/>
      <c r="L18" s="103"/>
      <c r="M18" s="103"/>
    </row>
    <row r="19" spans="1:4" ht="15">
      <c r="A19" s="65"/>
      <c r="B19" s="41" t="s">
        <v>230</v>
      </c>
      <c r="D19" s="41" t="s">
        <v>141</v>
      </c>
    </row>
    <row r="20" spans="1:4" ht="15">
      <c r="A20" s="65"/>
      <c r="B20" s="41" t="s">
        <v>231</v>
      </c>
      <c r="D20" s="41" t="s">
        <v>232</v>
      </c>
    </row>
    <row r="21" spans="1:4" ht="15">
      <c r="A21" s="65"/>
      <c r="B21" s="41" t="s">
        <v>233</v>
      </c>
      <c r="D21" s="41" t="s">
        <v>234</v>
      </c>
    </row>
    <row r="22" spans="1:4" ht="15">
      <c r="A22" s="65"/>
      <c r="B22" s="41" t="s">
        <v>235</v>
      </c>
      <c r="D22" s="41" t="s">
        <v>236</v>
      </c>
    </row>
    <row r="23" spans="1:4" ht="15">
      <c r="A23" s="65"/>
      <c r="B23" s="41" t="s">
        <v>237</v>
      </c>
      <c r="D23" s="41" t="s">
        <v>238</v>
      </c>
    </row>
    <row r="24" spans="1:4" ht="15">
      <c r="A24" s="65"/>
      <c r="B24" s="41" t="s">
        <v>239</v>
      </c>
      <c r="D24" s="41" t="s">
        <v>139</v>
      </c>
    </row>
    <row r="25" spans="1:4" ht="15">
      <c r="A25" s="65"/>
      <c r="B25" s="41" t="s">
        <v>240</v>
      </c>
      <c r="D25" s="41" t="s">
        <v>241</v>
      </c>
    </row>
    <row r="26" spans="1:4" ht="15">
      <c r="A26" s="65"/>
      <c r="B26" s="41" t="s">
        <v>242</v>
      </c>
      <c r="D26" s="41" t="s">
        <v>243</v>
      </c>
    </row>
    <row r="27" spans="1:4" ht="15">
      <c r="A27" s="65"/>
      <c r="B27" s="41" t="s">
        <v>244</v>
      </c>
      <c r="D27" s="41" t="s">
        <v>245</v>
      </c>
    </row>
    <row r="28" spans="1:4" ht="15">
      <c r="A28" s="65"/>
      <c r="B28" s="41" t="s">
        <v>249</v>
      </c>
      <c r="D28" s="41" t="s">
        <v>143</v>
      </c>
    </row>
    <row r="29" spans="1:4" ht="15">
      <c r="A29" s="65"/>
      <c r="B29" s="41" t="s">
        <v>246</v>
      </c>
      <c r="D29" s="41" t="s">
        <v>247</v>
      </c>
    </row>
    <row r="30" spans="1:4" ht="15">
      <c r="A30" s="65"/>
      <c r="B30" s="41" t="s">
        <v>248</v>
      </c>
      <c r="D30" s="41" t="s">
        <v>142</v>
      </c>
    </row>
    <row r="31" spans="1:4" ht="15">
      <c r="A31" s="65"/>
      <c r="B31" s="41" t="s">
        <v>259</v>
      </c>
      <c r="D31" s="41" t="s">
        <v>140</v>
      </c>
    </row>
    <row r="32" ht="11.25" customHeight="1">
      <c r="A32" s="65"/>
    </row>
    <row r="33" spans="1:13" ht="15">
      <c r="A33" s="65"/>
      <c r="B33" s="137" t="s">
        <v>250</v>
      </c>
      <c r="C33" s="137"/>
      <c r="D33" s="137"/>
      <c r="E33" s="137"/>
      <c r="F33" s="137"/>
      <c r="G33" s="137"/>
      <c r="H33" s="137"/>
      <c r="I33" s="137"/>
      <c r="J33" s="137"/>
      <c r="K33" s="137"/>
      <c r="L33" s="137"/>
      <c r="M33" s="137"/>
    </row>
    <row r="34" spans="1:13" ht="15">
      <c r="A34" s="65"/>
      <c r="B34" s="137"/>
      <c r="C34" s="137"/>
      <c r="D34" s="137"/>
      <c r="E34" s="137"/>
      <c r="F34" s="137"/>
      <c r="G34" s="137"/>
      <c r="H34" s="137"/>
      <c r="I34" s="137"/>
      <c r="J34" s="137"/>
      <c r="K34" s="137"/>
      <c r="L34" s="137"/>
      <c r="M34" s="137"/>
    </row>
    <row r="35" spans="1:13" ht="15">
      <c r="A35" s="65"/>
      <c r="B35" s="135"/>
      <c r="C35" s="135"/>
      <c r="D35" s="135"/>
      <c r="E35" s="135"/>
      <c r="F35" s="135"/>
      <c r="G35" s="135"/>
      <c r="H35" s="135"/>
      <c r="I35" s="135"/>
      <c r="J35" s="135"/>
      <c r="K35" s="135"/>
      <c r="L35" s="135"/>
      <c r="M35" s="135"/>
    </row>
    <row r="36" ht="11.25" customHeight="1">
      <c r="A36" s="65"/>
    </row>
    <row r="37" spans="1:4" ht="15">
      <c r="A37" s="65"/>
      <c r="B37" s="41" t="s">
        <v>251</v>
      </c>
      <c r="C37" s="41" t="s">
        <v>252</v>
      </c>
      <c r="D37" s="41" t="s">
        <v>234</v>
      </c>
    </row>
    <row r="38" ht="11.25" customHeight="1">
      <c r="A38" s="65"/>
    </row>
    <row r="39" spans="1:13" ht="15">
      <c r="A39" s="65"/>
      <c r="C39" s="137" t="s">
        <v>253</v>
      </c>
      <c r="D39" s="137"/>
      <c r="E39" s="137"/>
      <c r="F39" s="137"/>
      <c r="G39" s="137"/>
      <c r="H39" s="137"/>
      <c r="I39" s="137"/>
      <c r="J39" s="137"/>
      <c r="K39" s="137"/>
      <c r="L39" s="137"/>
      <c r="M39" s="137"/>
    </row>
    <row r="40" spans="1:13" ht="15">
      <c r="A40" s="65"/>
      <c r="C40" s="137"/>
      <c r="D40" s="137"/>
      <c r="E40" s="137"/>
      <c r="F40" s="137"/>
      <c r="G40" s="137"/>
      <c r="H40" s="137"/>
      <c r="I40" s="137"/>
      <c r="J40" s="137"/>
      <c r="K40" s="137"/>
      <c r="L40" s="137"/>
      <c r="M40" s="137"/>
    </row>
    <row r="41" spans="1:13" ht="15">
      <c r="A41" s="65"/>
      <c r="C41" s="137"/>
      <c r="D41" s="137"/>
      <c r="E41" s="137"/>
      <c r="F41" s="137"/>
      <c r="G41" s="137"/>
      <c r="H41" s="137"/>
      <c r="I41" s="137"/>
      <c r="J41" s="137"/>
      <c r="K41" s="137"/>
      <c r="L41" s="137"/>
      <c r="M41" s="137"/>
    </row>
    <row r="42" spans="1:13" ht="15">
      <c r="A42" s="65"/>
      <c r="C42" s="137"/>
      <c r="D42" s="137"/>
      <c r="E42" s="137"/>
      <c r="F42" s="137"/>
      <c r="G42" s="137"/>
      <c r="H42" s="137"/>
      <c r="I42" s="137"/>
      <c r="J42" s="137"/>
      <c r="K42" s="137"/>
      <c r="L42" s="137"/>
      <c r="M42" s="137"/>
    </row>
    <row r="43" spans="1:13" ht="15">
      <c r="A43" s="65"/>
      <c r="C43" s="137"/>
      <c r="D43" s="137"/>
      <c r="E43" s="137"/>
      <c r="F43" s="137"/>
      <c r="G43" s="137"/>
      <c r="H43" s="137"/>
      <c r="I43" s="137"/>
      <c r="J43" s="137"/>
      <c r="K43" s="137"/>
      <c r="L43" s="137"/>
      <c r="M43" s="137"/>
    </row>
    <row r="44" ht="11.25" customHeight="1">
      <c r="A44" s="65"/>
    </row>
    <row r="45" spans="1:13" ht="15">
      <c r="A45" s="65"/>
      <c r="C45" s="137" t="s">
        <v>254</v>
      </c>
      <c r="D45" s="137"/>
      <c r="E45" s="137"/>
      <c r="F45" s="137"/>
      <c r="G45" s="137"/>
      <c r="H45" s="137"/>
      <c r="I45" s="137"/>
      <c r="J45" s="137"/>
      <c r="K45" s="137"/>
      <c r="L45" s="137"/>
      <c r="M45" s="137"/>
    </row>
    <row r="46" spans="1:13" ht="15">
      <c r="A46" s="65"/>
      <c r="C46" s="137"/>
      <c r="D46" s="137"/>
      <c r="E46" s="137"/>
      <c r="F46" s="137"/>
      <c r="G46" s="137"/>
      <c r="H46" s="137"/>
      <c r="I46" s="137"/>
      <c r="J46" s="137"/>
      <c r="K46" s="137"/>
      <c r="L46" s="137"/>
      <c r="M46" s="137"/>
    </row>
    <row r="47" ht="12.75" customHeight="1">
      <c r="A47" s="65"/>
    </row>
    <row r="48" spans="1:4" ht="15">
      <c r="A48" s="65" t="s">
        <v>14</v>
      </c>
      <c r="B48" s="65" t="s">
        <v>255</v>
      </c>
      <c r="C48" s="65"/>
      <c r="D48" s="65"/>
    </row>
    <row r="49" ht="9.75" customHeight="1"/>
    <row r="50" ht="14.25">
      <c r="B50" s="41" t="s">
        <v>256</v>
      </c>
    </row>
    <row r="51" ht="12" customHeight="1"/>
    <row r="52" spans="1:3" ht="15">
      <c r="A52" s="65" t="s">
        <v>15</v>
      </c>
      <c r="B52" s="65" t="s">
        <v>26</v>
      </c>
      <c r="C52" s="65"/>
    </row>
    <row r="53" spans="1:3" ht="9.75" customHeight="1">
      <c r="A53" s="65"/>
      <c r="B53" s="65"/>
      <c r="C53" s="65"/>
    </row>
    <row r="54" spans="2:13" ht="14.25">
      <c r="B54" s="137" t="s">
        <v>144</v>
      </c>
      <c r="C54" s="137"/>
      <c r="D54" s="135"/>
      <c r="E54" s="135"/>
      <c r="F54" s="135"/>
      <c r="G54" s="135"/>
      <c r="H54" s="135"/>
      <c r="I54" s="135"/>
      <c r="J54" s="135"/>
      <c r="K54" s="135"/>
      <c r="L54" s="135"/>
      <c r="M54" s="135"/>
    </row>
    <row r="55" spans="2:13" ht="14.25">
      <c r="B55" s="135"/>
      <c r="C55" s="135"/>
      <c r="D55" s="135"/>
      <c r="E55" s="135"/>
      <c r="F55" s="135"/>
      <c r="G55" s="135"/>
      <c r="H55" s="135"/>
      <c r="I55" s="135"/>
      <c r="J55" s="135"/>
      <c r="K55" s="135"/>
      <c r="L55" s="135"/>
      <c r="M55" s="135"/>
    </row>
    <row r="56" ht="12" customHeight="1"/>
    <row r="57" spans="1:3" ht="15">
      <c r="A57" s="65" t="s">
        <v>105</v>
      </c>
      <c r="B57" s="65" t="s">
        <v>103</v>
      </c>
      <c r="C57" s="65"/>
    </row>
    <row r="58" spans="1:3" ht="9.75" customHeight="1">
      <c r="A58" s="65"/>
      <c r="B58" s="65"/>
      <c r="C58" s="65"/>
    </row>
    <row r="59" ht="14.25">
      <c r="B59" s="41" t="s">
        <v>104</v>
      </c>
    </row>
    <row r="60" ht="12" customHeight="1"/>
    <row r="61" spans="1:3" ht="15">
      <c r="A61" s="65" t="s">
        <v>18</v>
      </c>
      <c r="B61" s="65" t="s">
        <v>106</v>
      </c>
      <c r="C61" s="65"/>
    </row>
    <row r="62" ht="9.75" customHeight="1"/>
    <row r="63" ht="14.25">
      <c r="B63" s="41" t="s">
        <v>107</v>
      </c>
    </row>
    <row r="64" ht="12" customHeight="1"/>
    <row r="65" spans="1:3" ht="15">
      <c r="A65" s="65" t="s">
        <v>19</v>
      </c>
      <c r="B65" s="65" t="s">
        <v>52</v>
      </c>
      <c r="C65" s="65"/>
    </row>
    <row r="66" spans="1:3" ht="9.75" customHeight="1">
      <c r="A66" s="65"/>
      <c r="B66" s="65"/>
      <c r="C66" s="65"/>
    </row>
    <row r="67" spans="1:13" ht="15">
      <c r="A67" s="65"/>
      <c r="B67" s="137" t="s">
        <v>159</v>
      </c>
      <c r="C67" s="137"/>
      <c r="D67" s="135"/>
      <c r="E67" s="135"/>
      <c r="F67" s="135"/>
      <c r="G67" s="135"/>
      <c r="H67" s="135"/>
      <c r="I67" s="135"/>
      <c r="J67" s="135"/>
      <c r="K67" s="135"/>
      <c r="L67" s="135"/>
      <c r="M67" s="135"/>
    </row>
    <row r="68" spans="1:13" ht="15">
      <c r="A68" s="65"/>
      <c r="B68" s="135"/>
      <c r="C68" s="135"/>
      <c r="D68" s="135"/>
      <c r="E68" s="135"/>
      <c r="F68" s="135"/>
      <c r="G68" s="135"/>
      <c r="H68" s="135"/>
      <c r="I68" s="135"/>
      <c r="J68" s="135"/>
      <c r="K68" s="135"/>
      <c r="L68" s="135"/>
      <c r="M68" s="135"/>
    </row>
    <row r="69" ht="7.5" customHeight="1">
      <c r="A69" s="65"/>
    </row>
    <row r="70" spans="1:12" ht="15">
      <c r="A70" s="65"/>
      <c r="B70" s="104" t="s">
        <v>145</v>
      </c>
      <c r="C70" s="104"/>
      <c r="D70" s="104"/>
      <c r="E70" s="104"/>
      <c r="F70" s="104"/>
      <c r="G70" s="104"/>
      <c r="H70" s="104"/>
      <c r="I70" s="104"/>
      <c r="J70" s="104"/>
      <c r="K70" s="104"/>
      <c r="L70" s="104"/>
    </row>
    <row r="71" spans="1:12" ht="9.75" customHeight="1">
      <c r="A71" s="65"/>
      <c r="B71"/>
      <c r="C71"/>
      <c r="D71"/>
      <c r="E71"/>
      <c r="F71"/>
      <c r="G71"/>
      <c r="H71"/>
      <c r="I71"/>
      <c r="J71"/>
      <c r="K71"/>
      <c r="L71"/>
    </row>
    <row r="72" spans="1:3" ht="15">
      <c r="A72" s="65" t="s">
        <v>21</v>
      </c>
      <c r="B72" s="65" t="s">
        <v>116</v>
      </c>
      <c r="C72" s="65"/>
    </row>
    <row r="73" spans="1:3" ht="9.75" customHeight="1">
      <c r="A73" s="65"/>
      <c r="B73" s="65"/>
      <c r="C73" s="65"/>
    </row>
    <row r="74" spans="2:3" ht="14.25">
      <c r="B74" s="76" t="s">
        <v>153</v>
      </c>
      <c r="C74" s="76"/>
    </row>
    <row r="75" ht="9.75" customHeight="1">
      <c r="A75" s="65"/>
    </row>
    <row r="76" spans="1:3" ht="15">
      <c r="A76" s="65" t="s">
        <v>24</v>
      </c>
      <c r="B76" s="65" t="s">
        <v>39</v>
      </c>
      <c r="C76" s="65"/>
    </row>
    <row r="77" spans="1:3" ht="12" customHeight="1">
      <c r="A77" s="65"/>
      <c r="B77" s="65"/>
      <c r="C77" s="65"/>
    </row>
    <row r="78" spans="2:13" ht="14.25">
      <c r="B78" s="138" t="s">
        <v>146</v>
      </c>
      <c r="C78" s="138"/>
      <c r="D78" s="138"/>
      <c r="E78" s="138"/>
      <c r="F78" s="138"/>
      <c r="G78" s="138"/>
      <c r="H78" s="138"/>
      <c r="I78" s="138"/>
      <c r="J78" s="138"/>
      <c r="K78" s="138"/>
      <c r="L78" s="138"/>
      <c r="M78" s="135"/>
    </row>
    <row r="79" spans="2:13" ht="14.25">
      <c r="B79" s="138"/>
      <c r="C79" s="138"/>
      <c r="D79" s="138"/>
      <c r="E79" s="138"/>
      <c r="F79" s="138"/>
      <c r="G79" s="138"/>
      <c r="H79" s="138"/>
      <c r="I79" s="138"/>
      <c r="J79" s="138"/>
      <c r="K79" s="138"/>
      <c r="L79" s="138"/>
      <c r="M79" s="135"/>
    </row>
    <row r="80" spans="2:11" ht="7.5" customHeight="1">
      <c r="B80" s="69"/>
      <c r="C80" s="69"/>
      <c r="G80" s="39"/>
      <c r="H80" s="39"/>
      <c r="I80" s="39"/>
      <c r="J80" s="39"/>
      <c r="K80" s="39"/>
    </row>
    <row r="81" spans="1:2" ht="15">
      <c r="A81" s="65"/>
      <c r="B81" s="41" t="s">
        <v>126</v>
      </c>
    </row>
    <row r="82" spans="1:11" ht="15">
      <c r="A82" s="65"/>
      <c r="G82" s="40"/>
      <c r="H82" s="40"/>
      <c r="I82" s="40" t="s">
        <v>55</v>
      </c>
      <c r="J82" s="40"/>
      <c r="K82" s="40" t="s">
        <v>42</v>
      </c>
    </row>
    <row r="83" spans="1:11" ht="15">
      <c r="A83" s="65"/>
      <c r="G83" s="40" t="s">
        <v>41</v>
      </c>
      <c r="H83" s="40"/>
      <c r="I83" s="40" t="s">
        <v>56</v>
      </c>
      <c r="J83" s="40"/>
      <c r="K83" s="40" t="s">
        <v>43</v>
      </c>
    </row>
    <row r="84" spans="1:11" ht="15">
      <c r="A84" s="65"/>
      <c r="G84" s="40" t="s">
        <v>76</v>
      </c>
      <c r="I84" s="40" t="s">
        <v>76</v>
      </c>
      <c r="K84" s="40" t="s">
        <v>76</v>
      </c>
    </row>
    <row r="85" spans="1:11" ht="15">
      <c r="A85" s="65"/>
      <c r="B85" s="65" t="s">
        <v>89</v>
      </c>
      <c r="C85" s="65"/>
      <c r="G85" s="40"/>
      <c r="I85" s="40"/>
      <c r="K85" s="40"/>
    </row>
    <row r="86" spans="1:11" ht="15">
      <c r="A86" s="65"/>
      <c r="B86" s="130" t="s">
        <v>288</v>
      </c>
      <c r="C86" s="82"/>
      <c r="G86" s="40"/>
      <c r="I86" s="40"/>
      <c r="K86" s="40"/>
    </row>
    <row r="87" spans="1:11" ht="15">
      <c r="A87" s="65"/>
      <c r="B87" s="41" t="s">
        <v>44</v>
      </c>
      <c r="F87" s="40"/>
      <c r="G87" s="36">
        <f>+PL!C14</f>
        <v>4986</v>
      </c>
      <c r="H87" s="36"/>
      <c r="I87" s="36">
        <f>+PL!C39</f>
        <v>-3368</v>
      </c>
      <c r="J87" s="36"/>
      <c r="K87" s="36">
        <f>+SUM('bs'!C13:C15)+'bs'!C23</f>
        <v>42850</v>
      </c>
    </row>
    <row r="88" spans="1:11" ht="15">
      <c r="A88" s="65"/>
      <c r="B88" s="41" t="s">
        <v>61</v>
      </c>
      <c r="F88" s="40"/>
      <c r="G88" s="36">
        <v>0</v>
      </c>
      <c r="H88" s="36"/>
      <c r="I88" s="36">
        <v>0</v>
      </c>
      <c r="J88" s="36"/>
      <c r="K88" s="36">
        <v>0</v>
      </c>
    </row>
    <row r="89" spans="1:11" ht="13.5" customHeight="1" thickBot="1">
      <c r="A89" s="65"/>
      <c r="F89" s="40"/>
      <c r="G89" s="83">
        <f>SUM(G87:G88)</f>
        <v>4986</v>
      </c>
      <c r="H89" s="83"/>
      <c r="I89" s="83">
        <f>SUM(I87:I88)</f>
        <v>-3368</v>
      </c>
      <c r="J89" s="83">
        <f>SUM(J87:J88)</f>
        <v>0</v>
      </c>
      <c r="K89" s="83">
        <f>SUM(K87:K88)</f>
        <v>42850</v>
      </c>
    </row>
    <row r="90" spans="1:11" ht="8.25" customHeight="1" thickTop="1">
      <c r="A90" s="65"/>
      <c r="F90" s="40"/>
      <c r="G90" s="39"/>
      <c r="H90" s="39"/>
      <c r="I90" s="39"/>
      <c r="J90" s="39"/>
      <c r="K90" s="39"/>
    </row>
    <row r="91" spans="1:11" ht="15">
      <c r="A91" s="65"/>
      <c r="B91" s="65" t="s">
        <v>89</v>
      </c>
      <c r="C91" s="65"/>
      <c r="D91" s="65"/>
      <c r="F91" s="40"/>
      <c r="G91" s="39"/>
      <c r="H91" s="39"/>
      <c r="I91" s="39"/>
      <c r="J91" s="39"/>
      <c r="K91" s="39"/>
    </row>
    <row r="92" spans="1:11" ht="15">
      <c r="A92" s="65"/>
      <c r="B92" s="130" t="s">
        <v>289</v>
      </c>
      <c r="C92" s="82"/>
      <c r="D92" s="65"/>
      <c r="F92" s="40"/>
      <c r="G92" s="39"/>
      <c r="H92" s="39"/>
      <c r="I92" s="39"/>
      <c r="J92" s="39"/>
      <c r="K92" s="39"/>
    </row>
    <row r="93" spans="1:11" ht="15">
      <c r="A93" s="65"/>
      <c r="B93" s="41" t="s">
        <v>44</v>
      </c>
      <c r="F93" s="40"/>
      <c r="G93" s="39">
        <f>+PL!E14</f>
        <v>5279</v>
      </c>
      <c r="H93" s="39"/>
      <c r="I93" s="39">
        <f>+PL!E32</f>
        <v>-1990</v>
      </c>
      <c r="J93" s="39"/>
      <c r="K93" s="36">
        <v>49726</v>
      </c>
    </row>
    <row r="94" spans="1:11" ht="15">
      <c r="A94" s="65"/>
      <c r="B94" s="41" t="s">
        <v>61</v>
      </c>
      <c r="F94" s="40"/>
      <c r="G94" s="39">
        <v>0</v>
      </c>
      <c r="H94" s="39"/>
      <c r="I94" s="39">
        <v>0</v>
      </c>
      <c r="J94" s="39"/>
      <c r="K94" s="39">
        <v>0</v>
      </c>
    </row>
    <row r="95" spans="7:11" ht="15" thickBot="1">
      <c r="G95" s="73">
        <f>SUM(G93:G94)</f>
        <v>5279</v>
      </c>
      <c r="H95" s="73"/>
      <c r="I95" s="73">
        <f>SUM(I93:I94)</f>
        <v>-1990</v>
      </c>
      <c r="J95" s="73"/>
      <c r="K95" s="73">
        <f>SUM(K93:K94)</f>
        <v>49726</v>
      </c>
    </row>
    <row r="96" spans="7:11" ht="15" thickTop="1">
      <c r="G96" s="39"/>
      <c r="H96" s="39"/>
      <c r="I96" s="39"/>
      <c r="J96" s="39"/>
      <c r="K96" s="39"/>
    </row>
    <row r="97" spans="7:11" ht="14.25">
      <c r="G97" s="39"/>
      <c r="H97" s="39"/>
      <c r="I97" s="39"/>
      <c r="J97" s="39"/>
      <c r="K97" s="39"/>
    </row>
    <row r="98" spans="1:3" ht="15">
      <c r="A98" s="65" t="s">
        <v>25</v>
      </c>
      <c r="B98" s="65" t="s">
        <v>101</v>
      </c>
      <c r="C98" s="65"/>
    </row>
    <row r="99" ht="11.25" customHeight="1"/>
    <row r="100" spans="2:13" ht="14.25">
      <c r="B100" s="137" t="s">
        <v>147</v>
      </c>
      <c r="C100" s="137"/>
      <c r="D100" s="137"/>
      <c r="E100" s="137"/>
      <c r="F100" s="137"/>
      <c r="G100" s="137"/>
      <c r="H100" s="137"/>
      <c r="I100" s="137"/>
      <c r="J100" s="137"/>
      <c r="K100" s="137"/>
      <c r="L100" s="137"/>
      <c r="M100" s="137"/>
    </row>
    <row r="101" spans="2:13" ht="14.25">
      <c r="B101" s="137"/>
      <c r="C101" s="137"/>
      <c r="D101" s="137"/>
      <c r="E101" s="137"/>
      <c r="F101" s="137"/>
      <c r="G101" s="137"/>
      <c r="H101" s="137"/>
      <c r="I101" s="137"/>
      <c r="J101" s="137"/>
      <c r="K101" s="137"/>
      <c r="L101" s="137"/>
      <c r="M101" s="137"/>
    </row>
    <row r="102" spans="7:11" ht="12" customHeight="1">
      <c r="G102" s="39"/>
      <c r="H102" s="39"/>
      <c r="I102" s="39"/>
      <c r="J102" s="39"/>
      <c r="K102" s="39"/>
    </row>
    <row r="103" spans="1:3" ht="15">
      <c r="A103" s="65" t="s">
        <v>27</v>
      </c>
      <c r="B103" s="65" t="s">
        <v>75</v>
      </c>
      <c r="C103" s="65"/>
    </row>
    <row r="104" spans="1:3" ht="12" customHeight="1">
      <c r="A104" s="65"/>
      <c r="B104" s="65"/>
      <c r="C104" s="65"/>
    </row>
    <row r="105" spans="2:13" ht="14.25">
      <c r="B105" s="134" t="s">
        <v>148</v>
      </c>
      <c r="C105" s="134"/>
      <c r="D105" s="134"/>
      <c r="E105" s="134"/>
      <c r="F105" s="134"/>
      <c r="G105" s="134"/>
      <c r="H105" s="134"/>
      <c r="I105" s="134"/>
      <c r="J105" s="134"/>
      <c r="K105" s="134"/>
      <c r="L105" s="134"/>
      <c r="M105" s="135"/>
    </row>
    <row r="106" spans="2:13" ht="14.25">
      <c r="B106" s="134"/>
      <c r="C106" s="134"/>
      <c r="D106" s="134"/>
      <c r="E106" s="134"/>
      <c r="F106" s="134"/>
      <c r="G106" s="134"/>
      <c r="H106" s="134"/>
      <c r="I106" s="134"/>
      <c r="J106" s="134"/>
      <c r="K106" s="134"/>
      <c r="L106" s="134"/>
      <c r="M106" s="135"/>
    </row>
    <row r="107" spans="2:13" ht="12" customHeight="1">
      <c r="B107"/>
      <c r="C107"/>
      <c r="D107"/>
      <c r="E107"/>
      <c r="F107"/>
      <c r="G107"/>
      <c r="H107"/>
      <c r="I107"/>
      <c r="J107"/>
      <c r="K107"/>
      <c r="L107"/>
      <c r="M107"/>
    </row>
    <row r="108" spans="1:3" ht="15">
      <c r="A108" s="65" t="s">
        <v>28</v>
      </c>
      <c r="B108" s="65" t="s">
        <v>22</v>
      </c>
      <c r="C108" s="65"/>
    </row>
    <row r="109" spans="1:3" ht="12" customHeight="1">
      <c r="A109" s="65"/>
      <c r="B109" s="65"/>
      <c r="C109" s="65"/>
    </row>
    <row r="110" ht="14.25">
      <c r="B110" s="41" t="s">
        <v>130</v>
      </c>
    </row>
    <row r="111" ht="12" customHeight="1"/>
    <row r="112" spans="1:7" ht="15">
      <c r="A112" s="65" t="s">
        <v>34</v>
      </c>
      <c r="B112" s="65" t="s">
        <v>63</v>
      </c>
      <c r="C112" s="65"/>
      <c r="G112" s="72" t="s">
        <v>74</v>
      </c>
    </row>
    <row r="113" spans="1:11" ht="15">
      <c r="A113" s="65"/>
      <c r="B113" s="65"/>
      <c r="C113" s="65"/>
      <c r="H113" s="65"/>
      <c r="I113" s="80">
        <v>38898</v>
      </c>
      <c r="J113" s="81"/>
      <c r="K113" s="80">
        <v>38533</v>
      </c>
    </row>
    <row r="114" spans="1:11" ht="15">
      <c r="A114" s="65"/>
      <c r="B114" s="65"/>
      <c r="C114" s="65"/>
      <c r="H114" s="65"/>
      <c r="I114" s="66" t="s">
        <v>6</v>
      </c>
      <c r="K114" s="66" t="s">
        <v>6</v>
      </c>
    </row>
    <row r="115" spans="1:2" ht="15">
      <c r="A115" s="65"/>
      <c r="B115" s="41" t="s">
        <v>117</v>
      </c>
    </row>
    <row r="116" spans="1:11" ht="15">
      <c r="A116" s="65"/>
      <c r="B116" s="41" t="s">
        <v>118</v>
      </c>
      <c r="I116" s="38">
        <v>82000</v>
      </c>
      <c r="K116" s="36">
        <v>82000</v>
      </c>
    </row>
    <row r="117" ht="12" customHeight="1">
      <c r="A117" s="65"/>
    </row>
    <row r="118" ht="12" customHeight="1">
      <c r="A118" s="65"/>
    </row>
    <row r="119" spans="1:3" ht="15">
      <c r="A119" s="65" t="s">
        <v>35</v>
      </c>
      <c r="B119" s="65" t="s">
        <v>47</v>
      </c>
      <c r="C119" s="65"/>
    </row>
    <row r="120" ht="12" customHeight="1">
      <c r="A120" s="65"/>
    </row>
    <row r="121" spans="1:13" ht="15">
      <c r="A121" s="65"/>
      <c r="B121" s="137" t="s">
        <v>290</v>
      </c>
      <c r="C121" s="137"/>
      <c r="D121" s="135"/>
      <c r="E121" s="135"/>
      <c r="F121" s="135"/>
      <c r="G121" s="135"/>
      <c r="H121" s="135"/>
      <c r="I121" s="135"/>
      <c r="J121" s="135"/>
      <c r="K121" s="135"/>
      <c r="L121" s="135"/>
      <c r="M121" s="135"/>
    </row>
    <row r="122" spans="1:13" ht="15">
      <c r="A122" s="65"/>
      <c r="B122" s="135"/>
      <c r="C122" s="135"/>
      <c r="D122" s="135"/>
      <c r="E122" s="135"/>
      <c r="F122" s="135"/>
      <c r="G122" s="135"/>
      <c r="H122" s="135"/>
      <c r="I122" s="135"/>
      <c r="J122" s="135"/>
      <c r="K122" s="135"/>
      <c r="L122" s="135"/>
      <c r="M122" s="135"/>
    </row>
    <row r="123" spans="1:13" ht="15">
      <c r="A123" s="65"/>
      <c r="B123" s="135"/>
      <c r="C123" s="135"/>
      <c r="D123" s="135"/>
      <c r="E123" s="135"/>
      <c r="F123" s="135"/>
      <c r="G123" s="135"/>
      <c r="H123" s="135"/>
      <c r="I123" s="135"/>
      <c r="J123" s="135"/>
      <c r="K123" s="135"/>
      <c r="L123" s="135"/>
      <c r="M123" s="135"/>
    </row>
    <row r="124" spans="1:12" ht="12" customHeight="1">
      <c r="A124" s="65"/>
      <c r="B124" s="103"/>
      <c r="C124" s="103"/>
      <c r="D124" s="103"/>
      <c r="E124" s="103"/>
      <c r="F124" s="103"/>
      <c r="G124" s="103"/>
      <c r="H124" s="103"/>
      <c r="I124" s="103"/>
      <c r="J124" s="103"/>
      <c r="K124" s="103"/>
      <c r="L124" s="103"/>
    </row>
    <row r="125" spans="1:3" ht="15">
      <c r="A125" s="65" t="s">
        <v>37</v>
      </c>
      <c r="B125" s="65" t="s">
        <v>115</v>
      </c>
      <c r="C125" s="65"/>
    </row>
    <row r="126" spans="2:13" ht="15">
      <c r="B126" s="65"/>
      <c r="C126" s="65"/>
      <c r="H126" s="65"/>
      <c r="I126" s="66" t="s">
        <v>291</v>
      </c>
      <c r="J126" s="87"/>
      <c r="K126" s="66" t="s">
        <v>177</v>
      </c>
      <c r="L126" s="87"/>
      <c r="M126" s="86"/>
    </row>
    <row r="127" spans="1:13" ht="15">
      <c r="A127" s="65"/>
      <c r="H127" s="65"/>
      <c r="I127" s="66" t="s">
        <v>62</v>
      </c>
      <c r="J127" s="87"/>
      <c r="K127" s="66" t="s">
        <v>62</v>
      </c>
      <c r="L127" s="87"/>
      <c r="M127" s="86"/>
    </row>
    <row r="128" spans="1:13" ht="15">
      <c r="A128" s="65"/>
      <c r="H128" s="65"/>
      <c r="I128" s="80">
        <v>38898</v>
      </c>
      <c r="J128" s="87"/>
      <c r="K128" s="80">
        <v>38807</v>
      </c>
      <c r="L128" s="87"/>
      <c r="M128" s="88"/>
    </row>
    <row r="129" spans="1:13" ht="15">
      <c r="A129" s="65"/>
      <c r="H129" s="65"/>
      <c r="I129" s="66" t="s">
        <v>6</v>
      </c>
      <c r="J129" s="87"/>
      <c r="K129" s="66" t="s">
        <v>6</v>
      </c>
      <c r="L129" s="87"/>
      <c r="M129" s="86"/>
    </row>
    <row r="130" spans="1:13" ht="15">
      <c r="A130" s="65"/>
      <c r="B130" s="41" t="s">
        <v>154</v>
      </c>
      <c r="I130" s="36">
        <f>+PL!C39</f>
        <v>-3368</v>
      </c>
      <c r="K130" s="36">
        <v>-3022</v>
      </c>
      <c r="M130" s="36"/>
    </row>
    <row r="131" spans="1:9" ht="15">
      <c r="A131" s="65"/>
      <c r="B131" s="41" t="s">
        <v>64</v>
      </c>
      <c r="G131" s="37"/>
      <c r="I131" s="37"/>
    </row>
    <row r="132" spans="1:9" ht="18.75" customHeight="1">
      <c r="A132" s="65"/>
      <c r="G132" s="37"/>
      <c r="I132" s="36"/>
    </row>
    <row r="133" spans="1:13" ht="15" customHeight="1">
      <c r="A133" s="65"/>
      <c r="B133" s="134" t="s">
        <v>301</v>
      </c>
      <c r="C133" s="134"/>
      <c r="D133" s="134"/>
      <c r="E133" s="134"/>
      <c r="F133" s="134"/>
      <c r="G133" s="134"/>
      <c r="H133" s="134"/>
      <c r="I133" s="134"/>
      <c r="J133" s="134"/>
      <c r="K133" s="134"/>
      <c r="L133" s="134"/>
      <c r="M133" s="135"/>
    </row>
    <row r="134" spans="1:13" ht="15" customHeight="1">
      <c r="A134" s="65"/>
      <c r="B134" s="134"/>
      <c r="C134" s="134"/>
      <c r="D134" s="134"/>
      <c r="E134" s="134"/>
      <c r="F134" s="134"/>
      <c r="G134" s="134"/>
      <c r="H134" s="134"/>
      <c r="I134" s="134"/>
      <c r="J134" s="134"/>
      <c r="K134" s="134"/>
      <c r="L134" s="134"/>
      <c r="M134" s="135"/>
    </row>
    <row r="135" spans="1:13" ht="15">
      <c r="A135" s="65"/>
      <c r="B135"/>
      <c r="C135"/>
      <c r="D135"/>
      <c r="E135"/>
      <c r="F135"/>
      <c r="G135"/>
      <c r="H135"/>
      <c r="I135"/>
      <c r="J135"/>
      <c r="K135"/>
      <c r="L135"/>
      <c r="M135"/>
    </row>
    <row r="136" spans="1:3" ht="15">
      <c r="A136" s="65" t="s">
        <v>40</v>
      </c>
      <c r="B136" s="65" t="s">
        <v>16</v>
      </c>
      <c r="C136" s="65"/>
    </row>
    <row r="137" spans="1:14" ht="15">
      <c r="A137" s="65"/>
      <c r="B137" s="65"/>
      <c r="C137" s="65"/>
      <c r="G137" s="136" t="s">
        <v>100</v>
      </c>
      <c r="H137" s="136"/>
      <c r="I137" s="136"/>
      <c r="J137" s="66"/>
      <c r="K137" s="136" t="s">
        <v>99</v>
      </c>
      <c r="L137" s="136"/>
      <c r="M137" s="136"/>
      <c r="N137" s="136"/>
    </row>
    <row r="138" spans="1:13" ht="15">
      <c r="A138" s="65"/>
      <c r="B138" s="65"/>
      <c r="C138" s="65"/>
      <c r="G138" s="66" t="s">
        <v>1</v>
      </c>
      <c r="H138" s="66"/>
      <c r="I138" s="66" t="s">
        <v>2</v>
      </c>
      <c r="J138" s="66"/>
      <c r="K138" s="66" t="s">
        <v>1</v>
      </c>
      <c r="L138" s="66"/>
      <c r="M138" s="66" t="s">
        <v>2</v>
      </c>
    </row>
    <row r="139" spans="1:13" ht="15">
      <c r="A139" s="65"/>
      <c r="B139" s="65"/>
      <c r="C139" s="65"/>
      <c r="G139" s="66" t="s">
        <v>3</v>
      </c>
      <c r="H139" s="66"/>
      <c r="I139" s="66" t="s">
        <v>4</v>
      </c>
      <c r="J139" s="66"/>
      <c r="K139" s="66" t="s">
        <v>3</v>
      </c>
      <c r="L139" s="66"/>
      <c r="M139" s="66" t="s">
        <v>4</v>
      </c>
    </row>
    <row r="140" spans="1:13" ht="15">
      <c r="A140" s="65"/>
      <c r="B140" s="65"/>
      <c r="C140" s="65"/>
      <c r="G140" s="66" t="s">
        <v>5</v>
      </c>
      <c r="H140" s="66"/>
      <c r="I140" s="66" t="s">
        <v>5</v>
      </c>
      <c r="J140" s="66"/>
      <c r="K140" s="66" t="s">
        <v>5</v>
      </c>
      <c r="L140" s="66"/>
      <c r="M140" s="66" t="s">
        <v>5</v>
      </c>
    </row>
    <row r="141" spans="1:13" ht="15">
      <c r="A141" s="65"/>
      <c r="B141" s="65"/>
      <c r="C141" s="65"/>
      <c r="G141" s="80">
        <v>38898</v>
      </c>
      <c r="H141" s="80"/>
      <c r="I141" s="80">
        <v>38533</v>
      </c>
      <c r="J141" s="80"/>
      <c r="K141" s="80">
        <f>G141</f>
        <v>38898</v>
      </c>
      <c r="L141" s="80"/>
      <c r="M141" s="80">
        <f>I141</f>
        <v>38533</v>
      </c>
    </row>
    <row r="142" spans="7:13" ht="15">
      <c r="G142" s="66" t="s">
        <v>6</v>
      </c>
      <c r="H142" s="66"/>
      <c r="I142" s="66" t="s">
        <v>6</v>
      </c>
      <c r="J142" s="66"/>
      <c r="K142" s="66" t="s">
        <v>6</v>
      </c>
      <c r="L142" s="66"/>
      <c r="M142" s="66" t="s">
        <v>6</v>
      </c>
    </row>
    <row r="143" spans="2:13" ht="15">
      <c r="B143" s="41" t="s">
        <v>17</v>
      </c>
      <c r="G143" s="84"/>
      <c r="I143" s="84"/>
      <c r="M143" s="66" t="s">
        <v>74</v>
      </c>
    </row>
    <row r="144" spans="7:13" ht="8.25" customHeight="1">
      <c r="G144" s="40"/>
      <c r="I144" s="40"/>
      <c r="M144" s="36"/>
    </row>
    <row r="145" spans="2:11" ht="14.25">
      <c r="B145" s="41" t="s">
        <v>66</v>
      </c>
      <c r="G145" s="40"/>
      <c r="I145" s="40"/>
      <c r="K145" s="69"/>
    </row>
    <row r="146" spans="2:13" ht="14.25">
      <c r="B146" s="70" t="s">
        <v>67</v>
      </c>
      <c r="C146" s="70"/>
      <c r="G146" s="37">
        <v>0</v>
      </c>
      <c r="H146" s="69"/>
      <c r="I146" s="39">
        <v>0</v>
      </c>
      <c r="L146" s="36"/>
      <c r="M146" s="36"/>
    </row>
    <row r="147" spans="2:13" ht="14.25">
      <c r="B147" s="70" t="s">
        <v>68</v>
      </c>
      <c r="C147" s="70"/>
      <c r="G147" s="39">
        <v>-259</v>
      </c>
      <c r="H147" s="69"/>
      <c r="I147" s="38">
        <f>+PL!E24</f>
        <v>-72</v>
      </c>
      <c r="K147" s="39">
        <f>+G147</f>
        <v>-259</v>
      </c>
      <c r="L147" s="36"/>
      <c r="M147" s="36">
        <f>+I147</f>
        <v>-72</v>
      </c>
    </row>
    <row r="148" spans="2:13" ht="8.25" customHeight="1">
      <c r="B148" s="70"/>
      <c r="C148" s="70"/>
      <c r="G148" s="39"/>
      <c r="H148" s="69"/>
      <c r="I148" s="38"/>
      <c r="K148" s="39"/>
      <c r="L148" s="36"/>
      <c r="M148" s="38"/>
    </row>
    <row r="149" spans="2:13" ht="14.25">
      <c r="B149" s="41" t="s">
        <v>69</v>
      </c>
      <c r="G149" s="39"/>
      <c r="H149" s="69"/>
      <c r="I149" s="38"/>
      <c r="K149" s="39"/>
      <c r="L149" s="36"/>
      <c r="M149" s="38"/>
    </row>
    <row r="150" spans="2:13" ht="14.25">
      <c r="B150" s="70" t="s">
        <v>67</v>
      </c>
      <c r="C150" s="70"/>
      <c r="G150" s="39"/>
      <c r="H150" s="69"/>
      <c r="I150" s="38"/>
      <c r="K150" s="39"/>
      <c r="L150" s="36"/>
      <c r="M150" s="38"/>
    </row>
    <row r="151" spans="2:13" ht="14.25">
      <c r="B151" s="41" t="s">
        <v>70</v>
      </c>
      <c r="G151" s="39">
        <v>0</v>
      </c>
      <c r="H151" s="69"/>
      <c r="I151" s="38">
        <v>0</v>
      </c>
      <c r="K151" s="39">
        <f>G151</f>
        <v>0</v>
      </c>
      <c r="L151" s="36"/>
      <c r="M151" s="36">
        <f>I151</f>
        <v>0</v>
      </c>
    </row>
    <row r="152" spans="2:13" ht="14.25">
      <c r="B152" s="41" t="s">
        <v>72</v>
      </c>
      <c r="G152" s="39">
        <v>0</v>
      </c>
      <c r="H152" s="69"/>
      <c r="I152" s="38">
        <v>0</v>
      </c>
      <c r="K152" s="39">
        <f>G152</f>
        <v>0</v>
      </c>
      <c r="L152" s="36"/>
      <c r="M152" s="36">
        <f>I152</f>
        <v>0</v>
      </c>
    </row>
    <row r="153" spans="2:13" ht="14.25">
      <c r="B153" s="70" t="s">
        <v>71</v>
      </c>
      <c r="C153" s="70"/>
      <c r="G153" s="37">
        <v>0</v>
      </c>
      <c r="H153" s="133"/>
      <c r="I153" s="37">
        <v>0</v>
      </c>
      <c r="J153" s="37"/>
      <c r="K153" s="37">
        <v>0</v>
      </c>
      <c r="L153" s="37"/>
      <c r="M153" s="37">
        <v>0</v>
      </c>
    </row>
    <row r="154" spans="2:13" ht="9" customHeight="1">
      <c r="B154" s="70"/>
      <c r="C154" s="70"/>
      <c r="G154" s="39"/>
      <c r="H154" s="69"/>
      <c r="I154" s="38"/>
      <c r="K154" s="39"/>
      <c r="M154" s="38"/>
    </row>
    <row r="155" spans="2:13" ht="14.25">
      <c r="B155" s="41" t="s">
        <v>60</v>
      </c>
      <c r="G155" s="39"/>
      <c r="H155" s="69"/>
      <c r="I155" s="36"/>
      <c r="K155" s="39"/>
      <c r="M155" s="36"/>
    </row>
    <row r="156" spans="2:13" ht="14.25">
      <c r="B156" s="70" t="s">
        <v>67</v>
      </c>
      <c r="C156" s="70"/>
      <c r="G156" s="39">
        <v>0</v>
      </c>
      <c r="H156" s="69"/>
      <c r="I156" s="36">
        <v>0</v>
      </c>
      <c r="K156" s="39">
        <f>G156</f>
        <v>0</v>
      </c>
      <c r="L156" s="36"/>
      <c r="M156" s="36">
        <f>I156</f>
        <v>0</v>
      </c>
    </row>
    <row r="157" spans="2:13" ht="14.25">
      <c r="B157" s="70" t="s">
        <v>71</v>
      </c>
      <c r="C157" s="70"/>
      <c r="G157" s="39">
        <v>0</v>
      </c>
      <c r="H157" s="69"/>
      <c r="I157" s="36">
        <v>0</v>
      </c>
      <c r="K157" s="39">
        <f>G157</f>
        <v>0</v>
      </c>
      <c r="L157" s="36"/>
      <c r="M157" s="36">
        <f>I157</f>
        <v>0</v>
      </c>
    </row>
    <row r="158" spans="7:13" ht="15" thickBot="1">
      <c r="G158" s="83">
        <f>SUM(G144:G157)</f>
        <v>-259</v>
      </c>
      <c r="H158" s="69"/>
      <c r="I158" s="83">
        <f>SUM(I144:I157)</f>
        <v>-72</v>
      </c>
      <c r="K158" s="83">
        <f>SUM(K144:K157)</f>
        <v>-259</v>
      </c>
      <c r="L158" s="36"/>
      <c r="M158" s="83">
        <f>SUM(M144:M157)</f>
        <v>-72</v>
      </c>
    </row>
    <row r="159" spans="7:13" ht="8.25" customHeight="1" thickTop="1">
      <c r="G159" s="39"/>
      <c r="H159" s="69"/>
      <c r="I159" s="36"/>
      <c r="K159" s="36"/>
      <c r="L159" s="36"/>
      <c r="M159" s="36"/>
    </row>
    <row r="160" spans="2:13" ht="14.25">
      <c r="B160" s="134" t="s">
        <v>149</v>
      </c>
      <c r="C160" s="134"/>
      <c r="D160" s="134"/>
      <c r="E160" s="134"/>
      <c r="F160" s="134"/>
      <c r="G160" s="134"/>
      <c r="H160" s="134"/>
      <c r="I160" s="134"/>
      <c r="J160" s="134"/>
      <c r="K160" s="134"/>
      <c r="L160" s="134"/>
      <c r="M160" s="135"/>
    </row>
    <row r="161" spans="2:13" ht="14.25">
      <c r="B161" s="134"/>
      <c r="C161" s="134"/>
      <c r="D161" s="134"/>
      <c r="E161" s="134"/>
      <c r="F161" s="134"/>
      <c r="G161" s="134"/>
      <c r="H161" s="134"/>
      <c r="I161" s="134"/>
      <c r="J161" s="134"/>
      <c r="K161" s="134"/>
      <c r="L161" s="134"/>
      <c r="M161" s="135"/>
    </row>
    <row r="162" spans="7:13" ht="12" customHeight="1">
      <c r="G162" s="36"/>
      <c r="I162" s="36"/>
      <c r="K162" s="36"/>
      <c r="L162" s="36"/>
      <c r="M162" s="36"/>
    </row>
    <row r="163" spans="1:3" ht="15">
      <c r="A163" s="65" t="s">
        <v>45</v>
      </c>
      <c r="B163" s="65" t="s">
        <v>155</v>
      </c>
      <c r="C163" s="65"/>
    </row>
    <row r="164" spans="1:3" ht="12" customHeight="1">
      <c r="A164" s="65"/>
      <c r="B164" s="65"/>
      <c r="C164" s="65"/>
    </row>
    <row r="165" spans="1:2" ht="15">
      <c r="A165" s="65"/>
      <c r="B165" s="41" t="s">
        <v>160</v>
      </c>
    </row>
    <row r="166" ht="14.25">
      <c r="B166" s="41" t="s">
        <v>74</v>
      </c>
    </row>
    <row r="167" spans="1:3" ht="15">
      <c r="A167" s="65" t="s">
        <v>46</v>
      </c>
      <c r="B167" s="65" t="s">
        <v>20</v>
      </c>
      <c r="C167" s="65"/>
    </row>
    <row r="168" spans="1:3" ht="12" customHeight="1">
      <c r="A168" s="65"/>
      <c r="B168" s="65"/>
      <c r="C168" s="65"/>
    </row>
    <row r="169" ht="14.25">
      <c r="B169" s="41" t="s">
        <v>161</v>
      </c>
    </row>
    <row r="170" ht="12" customHeight="1"/>
    <row r="171" spans="1:3" ht="15">
      <c r="A171" s="65" t="s">
        <v>48</v>
      </c>
      <c r="B171" s="65" t="s">
        <v>23</v>
      </c>
      <c r="C171" s="65"/>
    </row>
    <row r="172" spans="1:6" ht="12" customHeight="1">
      <c r="A172" s="65"/>
      <c r="F172" s="71"/>
    </row>
    <row r="173" spans="2:13" ht="14.25">
      <c r="B173" s="134" t="s">
        <v>164</v>
      </c>
      <c r="C173" s="134"/>
      <c r="D173" s="134"/>
      <c r="E173" s="134"/>
      <c r="F173" s="134"/>
      <c r="G173" s="134"/>
      <c r="H173" s="134"/>
      <c r="I173" s="134"/>
      <c r="J173" s="134"/>
      <c r="K173" s="134"/>
      <c r="L173" s="134"/>
      <c r="M173" s="134"/>
    </row>
    <row r="174" spans="2:13" ht="14.25">
      <c r="B174" s="134"/>
      <c r="C174" s="134"/>
      <c r="D174" s="134"/>
      <c r="E174" s="134"/>
      <c r="F174" s="134"/>
      <c r="G174" s="134"/>
      <c r="H174" s="134"/>
      <c r="I174" s="134"/>
      <c r="J174" s="134"/>
      <c r="K174" s="134"/>
      <c r="L174" s="134"/>
      <c r="M174" s="134"/>
    </row>
    <row r="175" spans="2:13" ht="14.25">
      <c r="B175" s="134"/>
      <c r="C175" s="134"/>
      <c r="D175" s="134"/>
      <c r="E175" s="134"/>
      <c r="F175" s="134"/>
      <c r="G175" s="134"/>
      <c r="H175" s="134"/>
      <c r="I175" s="134"/>
      <c r="J175" s="134"/>
      <c r="K175" s="134"/>
      <c r="L175" s="134"/>
      <c r="M175" s="134"/>
    </row>
    <row r="176" ht="12" customHeight="1">
      <c r="F176" s="71"/>
    </row>
    <row r="177" spans="2:13" ht="14.25">
      <c r="B177" s="134" t="s">
        <v>165</v>
      </c>
      <c r="C177" s="134"/>
      <c r="D177" s="135"/>
      <c r="E177" s="135"/>
      <c r="F177" s="135"/>
      <c r="G177" s="135"/>
      <c r="H177" s="135"/>
      <c r="I177" s="135"/>
      <c r="J177" s="135"/>
      <c r="K177" s="135"/>
      <c r="L177" s="135"/>
      <c r="M177" s="135"/>
    </row>
    <row r="178" spans="2:13" ht="14.25">
      <c r="B178" s="135"/>
      <c r="C178" s="135"/>
      <c r="D178" s="135"/>
      <c r="E178" s="135"/>
      <c r="F178" s="135"/>
      <c r="G178" s="135"/>
      <c r="H178" s="135"/>
      <c r="I178" s="135"/>
      <c r="J178" s="135"/>
      <c r="K178" s="135"/>
      <c r="L178" s="135"/>
      <c r="M178" s="135"/>
    </row>
    <row r="179" spans="2:13" ht="12" customHeight="1">
      <c r="B179" s="135"/>
      <c r="C179" s="135"/>
      <c r="D179" s="135"/>
      <c r="E179" s="135"/>
      <c r="F179" s="135"/>
      <c r="G179" s="135"/>
      <c r="H179" s="135"/>
      <c r="I179" s="135"/>
      <c r="J179" s="135"/>
      <c r="K179" s="135"/>
      <c r="L179" s="135"/>
      <c r="M179" s="135"/>
    </row>
    <row r="180" spans="2:13" ht="12" customHeight="1">
      <c r="B180" s="135"/>
      <c r="C180" s="135"/>
      <c r="D180" s="135"/>
      <c r="E180" s="135"/>
      <c r="F180" s="135"/>
      <c r="G180" s="135"/>
      <c r="H180" s="135"/>
      <c r="I180" s="135"/>
      <c r="J180" s="135"/>
      <c r="K180" s="135"/>
      <c r="L180" s="135"/>
      <c r="M180" s="135"/>
    </row>
    <row r="181" spans="2:13" ht="12" customHeight="1">
      <c r="B181" s="135"/>
      <c r="C181" s="135"/>
      <c r="D181" s="135"/>
      <c r="E181" s="135"/>
      <c r="F181" s="135"/>
      <c r="G181" s="135"/>
      <c r="H181" s="135"/>
      <c r="I181" s="135"/>
      <c r="J181" s="135"/>
      <c r="K181" s="135"/>
      <c r="L181" s="135"/>
      <c r="M181" s="135"/>
    </row>
    <row r="182" spans="2:13" ht="9" customHeight="1">
      <c r="B182" s="135"/>
      <c r="C182" s="135"/>
      <c r="D182" s="135"/>
      <c r="E182" s="135"/>
      <c r="F182" s="135"/>
      <c r="G182" s="135"/>
      <c r="H182" s="135"/>
      <c r="I182" s="135"/>
      <c r="J182" s="135"/>
      <c r="K182" s="135"/>
      <c r="L182" s="135"/>
      <c r="M182" s="135"/>
    </row>
    <row r="183" spans="2:13" ht="7.5" customHeight="1">
      <c r="B183" s="134" t="s">
        <v>178</v>
      </c>
      <c r="C183" s="134"/>
      <c r="D183" s="134"/>
      <c r="E183" s="134"/>
      <c r="F183" s="134"/>
      <c r="G183" s="134"/>
      <c r="H183" s="134"/>
      <c r="I183" s="134"/>
      <c r="J183" s="134"/>
      <c r="K183" s="134"/>
      <c r="L183" s="134"/>
      <c r="M183" s="134"/>
    </row>
    <row r="184" spans="2:13" ht="12" customHeight="1">
      <c r="B184" s="134"/>
      <c r="C184" s="134"/>
      <c r="D184" s="134"/>
      <c r="E184" s="134"/>
      <c r="F184" s="134"/>
      <c r="G184" s="134"/>
      <c r="H184" s="134"/>
      <c r="I184" s="134"/>
      <c r="J184" s="134"/>
      <c r="K184" s="134"/>
      <c r="L184" s="134"/>
      <c r="M184" s="134"/>
    </row>
    <row r="185" spans="2:13" ht="12" customHeight="1">
      <c r="B185" s="134"/>
      <c r="C185" s="134"/>
      <c r="D185" s="134"/>
      <c r="E185" s="134"/>
      <c r="F185" s="134"/>
      <c r="G185" s="134"/>
      <c r="H185" s="134"/>
      <c r="I185" s="134"/>
      <c r="J185" s="134"/>
      <c r="K185" s="134"/>
      <c r="L185" s="134"/>
      <c r="M185" s="134"/>
    </row>
    <row r="186" spans="2:13" ht="9" customHeight="1">
      <c r="B186" s="134"/>
      <c r="C186" s="134"/>
      <c r="D186" s="134"/>
      <c r="E186" s="134"/>
      <c r="F186" s="134"/>
      <c r="G186" s="134"/>
      <c r="H186" s="134"/>
      <c r="I186" s="134"/>
      <c r="J186" s="134"/>
      <c r="K186" s="134"/>
      <c r="L186" s="134"/>
      <c r="M186" s="134"/>
    </row>
    <row r="187" spans="1:12" ht="12" customHeight="1">
      <c r="A187" s="65"/>
      <c r="B187" s="103"/>
      <c r="C187" s="103"/>
      <c r="D187" s="103"/>
      <c r="E187" s="103"/>
      <c r="F187" s="103"/>
      <c r="G187" s="103"/>
      <c r="H187" s="103"/>
      <c r="I187" s="103"/>
      <c r="J187" s="103"/>
      <c r="K187" s="103"/>
      <c r="L187" s="103"/>
    </row>
    <row r="188" spans="1:13" ht="24.75" customHeight="1">
      <c r="A188" s="65"/>
      <c r="B188" s="134" t="s">
        <v>294</v>
      </c>
      <c r="C188" s="134"/>
      <c r="D188" s="134"/>
      <c r="E188" s="134"/>
      <c r="F188" s="134"/>
      <c r="G188" s="134"/>
      <c r="H188" s="134"/>
      <c r="I188" s="134"/>
      <c r="J188" s="134"/>
      <c r="K188" s="134"/>
      <c r="L188" s="134"/>
      <c r="M188" s="135"/>
    </row>
    <row r="189" spans="1:13" ht="24.75" customHeight="1">
      <c r="A189" s="65"/>
      <c r="B189" s="134"/>
      <c r="C189" s="134"/>
      <c r="D189" s="134"/>
      <c r="E189" s="134"/>
      <c r="F189" s="134"/>
      <c r="G189" s="134"/>
      <c r="H189" s="134"/>
      <c r="I189" s="134"/>
      <c r="J189" s="134"/>
      <c r="K189" s="134"/>
      <c r="L189" s="134"/>
      <c r="M189" s="135"/>
    </row>
    <row r="190" spans="1:13" ht="14.25" customHeight="1">
      <c r="A190" s="65"/>
      <c r="B190" s="111"/>
      <c r="C190" s="111"/>
      <c r="D190" s="111"/>
      <c r="E190" s="111"/>
      <c r="F190" s="111"/>
      <c r="G190" s="111"/>
      <c r="H190" s="111"/>
      <c r="I190" s="111"/>
      <c r="J190" s="111"/>
      <c r="K190" s="111"/>
      <c r="L190" s="111"/>
      <c r="M190" s="103"/>
    </row>
    <row r="191" spans="1:30" ht="15">
      <c r="A191" s="65"/>
      <c r="B191" s="134" t="s">
        <v>295</v>
      </c>
      <c r="C191" s="134"/>
      <c r="D191" s="134"/>
      <c r="E191" s="134"/>
      <c r="F191" s="134"/>
      <c r="G191" s="134"/>
      <c r="H191" s="134"/>
      <c r="I191" s="134"/>
      <c r="J191" s="134"/>
      <c r="K191" s="134"/>
      <c r="L191" s="134"/>
      <c r="M191" s="134"/>
      <c r="N191" s="110"/>
      <c r="O191" s="110"/>
      <c r="P191" s="110"/>
      <c r="Q191" s="110"/>
      <c r="R191" s="110"/>
      <c r="S191" s="110"/>
      <c r="T191" s="110"/>
      <c r="U191" s="110"/>
      <c r="V191" s="110"/>
      <c r="W191" s="110"/>
      <c r="X191" s="110"/>
      <c r="Y191" s="110"/>
      <c r="Z191" s="110"/>
      <c r="AA191" s="110"/>
      <c r="AB191" s="110"/>
      <c r="AC191" s="110"/>
      <c r="AD191" s="110"/>
    </row>
    <row r="192" spans="1:30" ht="15">
      <c r="A192" s="65"/>
      <c r="B192" s="134"/>
      <c r="C192" s="134"/>
      <c r="D192" s="134"/>
      <c r="E192" s="134"/>
      <c r="F192" s="134"/>
      <c r="G192" s="134"/>
      <c r="H192" s="134"/>
      <c r="I192" s="134"/>
      <c r="J192" s="134"/>
      <c r="K192" s="134"/>
      <c r="L192" s="134"/>
      <c r="M192" s="134"/>
      <c r="N192" s="110"/>
      <c r="O192" s="110"/>
      <c r="P192" s="110"/>
      <c r="Q192" s="110"/>
      <c r="R192" s="110"/>
      <c r="S192" s="110"/>
      <c r="T192" s="110"/>
      <c r="U192" s="110"/>
      <c r="V192" s="110"/>
      <c r="W192" s="110"/>
      <c r="X192" s="110"/>
      <c r="Y192" s="110"/>
      <c r="Z192" s="110"/>
      <c r="AA192" s="110"/>
      <c r="AB192" s="110"/>
      <c r="AC192" s="110"/>
      <c r="AD192" s="110"/>
    </row>
    <row r="193" spans="1:30" ht="15">
      <c r="A193" s="65"/>
      <c r="B193" s="134"/>
      <c r="C193" s="134"/>
      <c r="D193" s="134"/>
      <c r="E193" s="134"/>
      <c r="F193" s="134"/>
      <c r="G193" s="134"/>
      <c r="H193" s="134"/>
      <c r="I193" s="134"/>
      <c r="J193" s="134"/>
      <c r="K193" s="134"/>
      <c r="L193" s="134"/>
      <c r="M193" s="134"/>
      <c r="N193" s="110"/>
      <c r="O193" s="110"/>
      <c r="P193" s="110"/>
      <c r="Q193" s="110"/>
      <c r="R193" s="110"/>
      <c r="S193" s="110"/>
      <c r="T193" s="110"/>
      <c r="U193" s="110"/>
      <c r="V193" s="110"/>
      <c r="W193" s="110"/>
      <c r="X193" s="110"/>
      <c r="Y193" s="110"/>
      <c r="Z193" s="110"/>
      <c r="AA193" s="110"/>
      <c r="AB193" s="110"/>
      <c r="AC193" s="110"/>
      <c r="AD193" s="110"/>
    </row>
    <row r="194" spans="1:30" ht="7.5" customHeight="1">
      <c r="A194" s="65"/>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row>
    <row r="195" spans="1:30" ht="24.75" customHeight="1">
      <c r="A195" s="65"/>
      <c r="B195" s="134" t="s">
        <v>300</v>
      </c>
      <c r="C195" s="134"/>
      <c r="D195" s="134"/>
      <c r="E195" s="134"/>
      <c r="F195" s="134"/>
      <c r="G195" s="134"/>
      <c r="H195" s="134"/>
      <c r="I195" s="134"/>
      <c r="J195" s="134"/>
      <c r="K195" s="134"/>
      <c r="L195" s="134"/>
      <c r="M195" s="135"/>
      <c r="N195" s="110"/>
      <c r="O195" s="110"/>
      <c r="P195" s="110"/>
      <c r="Q195" s="110"/>
      <c r="R195" s="110"/>
      <c r="S195" s="110"/>
      <c r="T195" s="110"/>
      <c r="U195" s="110"/>
      <c r="V195" s="110"/>
      <c r="W195" s="110"/>
      <c r="X195" s="110"/>
      <c r="Y195" s="110"/>
      <c r="Z195" s="110"/>
      <c r="AA195" s="110"/>
      <c r="AB195" s="110"/>
      <c r="AC195" s="110"/>
      <c r="AD195" s="110"/>
    </row>
    <row r="196" spans="1:30" ht="24.75" customHeight="1">
      <c r="A196" s="65"/>
      <c r="B196" s="134"/>
      <c r="C196" s="134"/>
      <c r="D196" s="134"/>
      <c r="E196" s="134"/>
      <c r="F196" s="134"/>
      <c r="G196" s="134"/>
      <c r="H196" s="134"/>
      <c r="I196" s="134"/>
      <c r="J196" s="134"/>
      <c r="K196" s="134"/>
      <c r="L196" s="134"/>
      <c r="M196" s="135"/>
      <c r="N196" s="110"/>
      <c r="O196" s="110"/>
      <c r="P196" s="110"/>
      <c r="Q196" s="110"/>
      <c r="R196" s="110"/>
      <c r="S196" s="110"/>
      <c r="T196" s="110"/>
      <c r="U196" s="110"/>
      <c r="V196" s="110"/>
      <c r="W196" s="110"/>
      <c r="X196" s="110"/>
      <c r="Y196" s="110"/>
      <c r="Z196" s="110"/>
      <c r="AA196" s="110"/>
      <c r="AB196" s="110"/>
      <c r="AC196" s="110"/>
      <c r="AD196" s="110"/>
    </row>
    <row r="197" spans="1:30" ht="24.75" customHeight="1">
      <c r="A197" s="65"/>
      <c r="B197" s="134"/>
      <c r="C197" s="134"/>
      <c r="D197" s="134"/>
      <c r="E197" s="134"/>
      <c r="F197" s="134"/>
      <c r="G197" s="134"/>
      <c r="H197" s="134"/>
      <c r="I197" s="134"/>
      <c r="J197" s="134"/>
      <c r="K197" s="134"/>
      <c r="L197" s="134"/>
      <c r="M197" s="135"/>
      <c r="N197" s="110"/>
      <c r="O197" s="110"/>
      <c r="P197" s="110"/>
      <c r="Q197" s="110"/>
      <c r="R197" s="110"/>
      <c r="S197" s="110"/>
      <c r="T197" s="110"/>
      <c r="U197" s="110"/>
      <c r="V197" s="110"/>
      <c r="W197" s="110"/>
      <c r="X197" s="110"/>
      <c r="Y197" s="110"/>
      <c r="Z197" s="110"/>
      <c r="AA197" s="110"/>
      <c r="AB197" s="110"/>
      <c r="AC197" s="110"/>
      <c r="AD197" s="110"/>
    </row>
    <row r="198" spans="1:30" ht="12" customHeight="1">
      <c r="A198" s="65"/>
      <c r="B198" s="111"/>
      <c r="C198" s="111"/>
      <c r="D198" s="111"/>
      <c r="E198" s="111"/>
      <c r="F198" s="111"/>
      <c r="G198" s="111"/>
      <c r="H198" s="111"/>
      <c r="I198" s="111"/>
      <c r="J198" s="111"/>
      <c r="K198" s="111"/>
      <c r="L198" s="111"/>
      <c r="M198" s="111"/>
      <c r="N198" s="110"/>
      <c r="O198" s="110"/>
      <c r="P198" s="110"/>
      <c r="Q198" s="110"/>
      <c r="R198" s="110"/>
      <c r="S198" s="110"/>
      <c r="T198" s="110"/>
      <c r="U198" s="110"/>
      <c r="V198" s="110"/>
      <c r="W198" s="110"/>
      <c r="X198" s="110"/>
      <c r="Y198" s="110"/>
      <c r="Z198" s="110"/>
      <c r="AA198" s="110"/>
      <c r="AB198" s="110"/>
      <c r="AC198" s="110"/>
      <c r="AD198" s="110"/>
    </row>
    <row r="199" spans="1:30" ht="4.5" customHeight="1">
      <c r="A199" s="65"/>
      <c r="B199" s="134" t="s">
        <v>296</v>
      </c>
      <c r="C199" s="134"/>
      <c r="D199" s="134"/>
      <c r="E199" s="134"/>
      <c r="F199" s="134"/>
      <c r="G199" s="134"/>
      <c r="H199" s="134"/>
      <c r="I199" s="134"/>
      <c r="J199" s="134"/>
      <c r="K199" s="134"/>
      <c r="L199" s="134"/>
      <c r="M199" s="134"/>
      <c r="N199" s="110"/>
      <c r="O199" s="110"/>
      <c r="P199" s="110"/>
      <c r="Q199" s="110"/>
      <c r="R199" s="110"/>
      <c r="S199" s="110"/>
      <c r="T199" s="110"/>
      <c r="U199" s="110"/>
      <c r="V199" s="110"/>
      <c r="W199" s="110"/>
      <c r="X199" s="110"/>
      <c r="Y199" s="110"/>
      <c r="Z199" s="110"/>
      <c r="AA199" s="110"/>
      <c r="AB199" s="110"/>
      <c r="AC199" s="110"/>
      <c r="AD199" s="110"/>
    </row>
    <row r="200" spans="1:30" ht="4.5" customHeight="1">
      <c r="A200" s="65"/>
      <c r="B200" s="134"/>
      <c r="C200" s="134"/>
      <c r="D200" s="134"/>
      <c r="E200" s="134"/>
      <c r="F200" s="134"/>
      <c r="G200" s="134"/>
      <c r="H200" s="134"/>
      <c r="I200" s="134"/>
      <c r="J200" s="134"/>
      <c r="K200" s="134"/>
      <c r="L200" s="134"/>
      <c r="M200" s="134"/>
      <c r="N200" s="110"/>
      <c r="O200" s="110"/>
      <c r="P200" s="110"/>
      <c r="Q200" s="110"/>
      <c r="R200" s="110"/>
      <c r="S200" s="110"/>
      <c r="T200" s="110"/>
      <c r="U200" s="110"/>
      <c r="V200" s="110"/>
      <c r="W200" s="110"/>
      <c r="X200" s="110"/>
      <c r="Y200" s="110"/>
      <c r="Z200" s="110"/>
      <c r="AA200" s="110"/>
      <c r="AB200" s="110"/>
      <c r="AC200" s="110"/>
      <c r="AD200" s="110"/>
    </row>
    <row r="201" spans="1:30" ht="4.5" customHeight="1">
      <c r="A201" s="65"/>
      <c r="B201" s="134"/>
      <c r="C201" s="134"/>
      <c r="D201" s="134"/>
      <c r="E201" s="134"/>
      <c r="F201" s="134"/>
      <c r="G201" s="134"/>
      <c r="H201" s="134"/>
      <c r="I201" s="134"/>
      <c r="J201" s="134"/>
      <c r="K201" s="134"/>
      <c r="L201" s="134"/>
      <c r="M201" s="134"/>
      <c r="N201" s="110"/>
      <c r="O201" s="110"/>
      <c r="P201" s="110"/>
      <c r="Q201" s="110"/>
      <c r="R201" s="110"/>
      <c r="S201" s="110"/>
      <c r="T201" s="110"/>
      <c r="U201" s="110"/>
      <c r="V201" s="110"/>
      <c r="W201" s="110"/>
      <c r="X201" s="110"/>
      <c r="Y201" s="110"/>
      <c r="Z201" s="110"/>
      <c r="AA201" s="110"/>
      <c r="AB201" s="110"/>
      <c r="AC201" s="110"/>
      <c r="AD201" s="110"/>
    </row>
    <row r="202" spans="1:30" ht="12" customHeight="1">
      <c r="A202" s="65"/>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row>
    <row r="203" spans="1:30" ht="15" customHeight="1">
      <c r="A203" s="65"/>
      <c r="B203" s="134" t="s">
        <v>297</v>
      </c>
      <c r="C203" s="134"/>
      <c r="D203" s="134"/>
      <c r="E203" s="134"/>
      <c r="F203" s="134"/>
      <c r="G203" s="134"/>
      <c r="H203" s="134"/>
      <c r="I203" s="134"/>
      <c r="J203" s="134"/>
      <c r="K203" s="134"/>
      <c r="L203" s="134"/>
      <c r="M203" s="134"/>
      <c r="N203" s="110"/>
      <c r="O203" s="110"/>
      <c r="P203" s="110"/>
      <c r="Q203" s="110"/>
      <c r="R203" s="110"/>
      <c r="S203" s="110"/>
      <c r="T203" s="110"/>
      <c r="U203" s="110"/>
      <c r="V203" s="110"/>
      <c r="W203" s="110"/>
      <c r="X203" s="110"/>
      <c r="Y203" s="110"/>
      <c r="Z203" s="110"/>
      <c r="AA203" s="110"/>
      <c r="AB203" s="110"/>
      <c r="AC203" s="110"/>
      <c r="AD203" s="110"/>
    </row>
    <row r="204" spans="1:30" ht="12.75" customHeight="1">
      <c r="A204" s="65"/>
      <c r="B204" s="134"/>
      <c r="C204" s="134"/>
      <c r="D204" s="134"/>
      <c r="E204" s="134"/>
      <c r="F204" s="134"/>
      <c r="G204" s="134"/>
      <c r="H204" s="134"/>
      <c r="I204" s="134"/>
      <c r="J204" s="134"/>
      <c r="K204" s="134"/>
      <c r="L204" s="134"/>
      <c r="M204" s="134"/>
      <c r="N204" s="110"/>
      <c r="O204" s="110"/>
      <c r="P204" s="110"/>
      <c r="Q204" s="110"/>
      <c r="R204" s="110"/>
      <c r="S204" s="110"/>
      <c r="T204" s="110"/>
      <c r="U204" s="110"/>
      <c r="V204" s="110"/>
      <c r="W204" s="110"/>
      <c r="X204" s="110"/>
      <c r="Y204" s="110"/>
      <c r="Z204" s="110"/>
      <c r="AA204" s="110"/>
      <c r="AB204" s="110"/>
      <c r="AC204" s="110"/>
      <c r="AD204" s="110"/>
    </row>
    <row r="205" spans="1:30" ht="12.75" customHeight="1">
      <c r="A205" s="65"/>
      <c r="B205" s="134"/>
      <c r="C205" s="134"/>
      <c r="D205" s="134"/>
      <c r="E205" s="134"/>
      <c r="F205" s="134"/>
      <c r="G205" s="134"/>
      <c r="H205" s="134"/>
      <c r="I205" s="134"/>
      <c r="J205" s="134"/>
      <c r="K205" s="134"/>
      <c r="L205" s="134"/>
      <c r="M205" s="134"/>
      <c r="N205" s="110"/>
      <c r="O205" s="110"/>
      <c r="P205" s="110"/>
      <c r="Q205" s="110"/>
      <c r="R205" s="110"/>
      <c r="S205" s="110"/>
      <c r="T205" s="110"/>
      <c r="U205" s="110"/>
      <c r="V205" s="110"/>
      <c r="W205" s="110"/>
      <c r="X205" s="110"/>
      <c r="Y205" s="110"/>
      <c r="Z205" s="110"/>
      <c r="AA205" s="110"/>
      <c r="AB205" s="110"/>
      <c r="AC205" s="110"/>
      <c r="AD205" s="110"/>
    </row>
    <row r="206" spans="1:30" ht="18" customHeight="1">
      <c r="A206" s="65"/>
      <c r="B206" s="134" t="s">
        <v>298</v>
      </c>
      <c r="C206" s="134"/>
      <c r="D206" s="134"/>
      <c r="E206" s="134"/>
      <c r="F206" s="134"/>
      <c r="G206" s="134"/>
      <c r="H206" s="134"/>
      <c r="I206" s="134"/>
      <c r="J206" s="134"/>
      <c r="K206" s="134"/>
      <c r="L206" s="134"/>
      <c r="M206" s="134"/>
      <c r="N206" s="110"/>
      <c r="O206" s="110"/>
      <c r="P206" s="110"/>
      <c r="Q206" s="110"/>
      <c r="R206" s="110"/>
      <c r="S206" s="110"/>
      <c r="T206" s="110"/>
      <c r="U206" s="110"/>
      <c r="V206" s="110"/>
      <c r="W206" s="110"/>
      <c r="X206" s="110"/>
      <c r="Y206" s="110"/>
      <c r="Z206" s="110"/>
      <c r="AA206" s="110"/>
      <c r="AB206" s="110"/>
      <c r="AC206" s="110"/>
      <c r="AD206" s="110"/>
    </row>
    <row r="207" spans="1:30" ht="18" customHeight="1">
      <c r="A207" s="65"/>
      <c r="B207" s="134"/>
      <c r="C207" s="134"/>
      <c r="D207" s="134"/>
      <c r="E207" s="134"/>
      <c r="F207" s="134"/>
      <c r="G207" s="134"/>
      <c r="H207" s="134"/>
      <c r="I207" s="134"/>
      <c r="J207" s="134"/>
      <c r="K207" s="134"/>
      <c r="L207" s="134"/>
      <c r="M207" s="134"/>
      <c r="N207" s="110"/>
      <c r="O207" s="110"/>
      <c r="P207" s="110"/>
      <c r="Q207" s="110"/>
      <c r="R207" s="110"/>
      <c r="S207" s="110"/>
      <c r="T207" s="110"/>
      <c r="U207" s="110"/>
      <c r="V207" s="110"/>
      <c r="W207" s="110"/>
      <c r="X207" s="110"/>
      <c r="Y207" s="110"/>
      <c r="Z207" s="110"/>
      <c r="AA207" s="110"/>
      <c r="AB207" s="110"/>
      <c r="AC207" s="110"/>
      <c r="AD207" s="110"/>
    </row>
    <row r="208" spans="1:30" ht="18" customHeight="1">
      <c r="A208" s="65"/>
      <c r="B208" s="134"/>
      <c r="C208" s="134"/>
      <c r="D208" s="134"/>
      <c r="E208" s="134"/>
      <c r="F208" s="134"/>
      <c r="G208" s="134"/>
      <c r="H208" s="134"/>
      <c r="I208" s="134"/>
      <c r="J208" s="134"/>
      <c r="K208" s="134"/>
      <c r="L208" s="134"/>
      <c r="M208" s="134"/>
      <c r="N208" s="110"/>
      <c r="O208" s="110"/>
      <c r="P208" s="110"/>
      <c r="Q208" s="110"/>
      <c r="R208" s="110"/>
      <c r="S208" s="110"/>
      <c r="T208" s="110"/>
      <c r="U208" s="110"/>
      <c r="V208" s="110"/>
      <c r="W208" s="110"/>
      <c r="X208" s="110"/>
      <c r="Y208" s="110"/>
      <c r="Z208" s="110"/>
      <c r="AA208" s="110"/>
      <c r="AB208" s="110"/>
      <c r="AC208" s="110"/>
      <c r="AD208" s="110"/>
    </row>
    <row r="209" spans="1:30" ht="18" customHeight="1">
      <c r="A209" s="65"/>
      <c r="B209" s="134"/>
      <c r="C209" s="134"/>
      <c r="D209" s="134"/>
      <c r="E209" s="134"/>
      <c r="F209" s="134"/>
      <c r="G209" s="134"/>
      <c r="H209" s="134"/>
      <c r="I209" s="134"/>
      <c r="J209" s="134"/>
      <c r="K209" s="134"/>
      <c r="L209" s="134"/>
      <c r="M209" s="134"/>
      <c r="N209" s="110"/>
      <c r="O209" s="110"/>
      <c r="P209" s="110"/>
      <c r="Q209" s="110"/>
      <c r="R209" s="110"/>
      <c r="S209" s="110"/>
      <c r="T209" s="110"/>
      <c r="U209" s="110"/>
      <c r="V209" s="110"/>
      <c r="W209" s="110"/>
      <c r="X209" s="110"/>
      <c r="Y209" s="110"/>
      <c r="Z209" s="110"/>
      <c r="AA209" s="110"/>
      <c r="AB209" s="110"/>
      <c r="AC209" s="110"/>
      <c r="AD209" s="110"/>
    </row>
    <row r="210" spans="1:30" ht="12" customHeight="1">
      <c r="A210" s="65"/>
      <c r="B210" s="134" t="s">
        <v>299</v>
      </c>
      <c r="C210" s="134"/>
      <c r="D210" s="134"/>
      <c r="E210" s="134"/>
      <c r="F210" s="134"/>
      <c r="G210" s="134"/>
      <c r="H210" s="134"/>
      <c r="I210" s="134"/>
      <c r="J210" s="134"/>
      <c r="K210" s="134"/>
      <c r="L210" s="134"/>
      <c r="M210" s="134"/>
      <c r="N210" s="110"/>
      <c r="O210" s="110"/>
      <c r="P210" s="110"/>
      <c r="Q210" s="110"/>
      <c r="R210" s="110"/>
      <c r="S210" s="110"/>
      <c r="T210" s="110"/>
      <c r="U210" s="110"/>
      <c r="V210" s="110"/>
      <c r="W210" s="110"/>
      <c r="X210" s="110"/>
      <c r="Y210" s="110"/>
      <c r="Z210" s="110"/>
      <c r="AA210" s="110"/>
      <c r="AB210" s="110"/>
      <c r="AC210" s="110"/>
      <c r="AD210" s="110"/>
    </row>
    <row r="211" spans="1:30" ht="12" customHeight="1">
      <c r="A211" s="65"/>
      <c r="B211" s="134"/>
      <c r="C211" s="134"/>
      <c r="D211" s="134"/>
      <c r="E211" s="134"/>
      <c r="F211" s="134"/>
      <c r="G211" s="134"/>
      <c r="H211" s="134"/>
      <c r="I211" s="134"/>
      <c r="J211" s="134"/>
      <c r="K211" s="134"/>
      <c r="L211" s="134"/>
      <c r="M211" s="134"/>
      <c r="N211" s="110"/>
      <c r="O211" s="110"/>
      <c r="P211" s="110"/>
      <c r="Q211" s="110"/>
      <c r="R211" s="110"/>
      <c r="S211" s="110"/>
      <c r="T211" s="110"/>
      <c r="U211" s="110"/>
      <c r="V211" s="110"/>
      <c r="W211" s="110"/>
      <c r="X211" s="110"/>
      <c r="Y211" s="110"/>
      <c r="Z211" s="110"/>
      <c r="AA211" s="110"/>
      <c r="AB211" s="110"/>
      <c r="AC211" s="110"/>
      <c r="AD211" s="110"/>
    </row>
    <row r="212" spans="1:30" ht="12" customHeight="1">
      <c r="A212" s="65"/>
      <c r="B212" s="134"/>
      <c r="C212" s="134"/>
      <c r="D212" s="134"/>
      <c r="E212" s="134"/>
      <c r="F212" s="134"/>
      <c r="G212" s="134"/>
      <c r="H212" s="134"/>
      <c r="I212" s="134"/>
      <c r="J212" s="134"/>
      <c r="K212" s="134"/>
      <c r="L212" s="134"/>
      <c r="M212" s="134"/>
      <c r="N212" s="110"/>
      <c r="O212" s="110"/>
      <c r="P212" s="110"/>
      <c r="Q212" s="110"/>
      <c r="R212" s="110"/>
      <c r="S212" s="110"/>
      <c r="T212" s="110"/>
      <c r="U212" s="110"/>
      <c r="V212" s="110"/>
      <c r="W212" s="110"/>
      <c r="X212" s="110"/>
      <c r="Y212" s="110"/>
      <c r="Z212" s="110"/>
      <c r="AA212" s="110"/>
      <c r="AB212" s="110"/>
      <c r="AC212" s="110"/>
      <c r="AD212" s="110"/>
    </row>
    <row r="213" spans="1:30" ht="12" customHeight="1">
      <c r="A213" s="65"/>
      <c r="B213" s="111"/>
      <c r="C213" s="111"/>
      <c r="D213" s="111"/>
      <c r="E213" s="111"/>
      <c r="F213" s="111"/>
      <c r="G213" s="111"/>
      <c r="H213" s="111"/>
      <c r="I213" s="111"/>
      <c r="J213" s="111"/>
      <c r="K213" s="111"/>
      <c r="L213" s="111"/>
      <c r="M213" s="111"/>
      <c r="N213" s="110"/>
      <c r="O213" s="110"/>
      <c r="P213" s="110"/>
      <c r="Q213" s="110"/>
      <c r="R213" s="110"/>
      <c r="S213" s="110"/>
      <c r="T213" s="110"/>
      <c r="U213" s="110"/>
      <c r="V213" s="110"/>
      <c r="W213" s="110"/>
      <c r="X213" s="110"/>
      <c r="Y213" s="110"/>
      <c r="Z213" s="110"/>
      <c r="AA213" s="110"/>
      <c r="AB213" s="110"/>
      <c r="AC213" s="110"/>
      <c r="AD213" s="110"/>
    </row>
    <row r="214" spans="1:3" ht="15">
      <c r="A214" s="65" t="s">
        <v>49</v>
      </c>
      <c r="B214" s="65" t="s">
        <v>29</v>
      </c>
      <c r="C214" s="65"/>
    </row>
    <row r="215" spans="1:11" ht="15">
      <c r="A215" s="65"/>
      <c r="B215" s="65"/>
      <c r="C215" s="65"/>
      <c r="H215" s="65"/>
      <c r="I215" s="80">
        <v>38898</v>
      </c>
      <c r="K215" s="80">
        <v>38533</v>
      </c>
    </row>
    <row r="216" spans="1:11" ht="15">
      <c r="A216" s="65"/>
      <c r="B216" s="65"/>
      <c r="C216" s="65"/>
      <c r="H216" s="65"/>
      <c r="I216" s="66" t="s">
        <v>6</v>
      </c>
      <c r="K216" s="66" t="s">
        <v>6</v>
      </c>
    </row>
    <row r="217" spans="1:11" ht="15">
      <c r="A217" s="65"/>
      <c r="B217" s="41" t="s">
        <v>30</v>
      </c>
      <c r="I217" s="40"/>
      <c r="K217" s="40"/>
    </row>
    <row r="218" spans="1:11" ht="15">
      <c r="A218" s="65"/>
      <c r="B218" s="70" t="s">
        <v>31</v>
      </c>
      <c r="C218" s="70"/>
      <c r="H218" s="39"/>
      <c r="I218" s="39">
        <f>102259-42000</f>
        <v>60259</v>
      </c>
      <c r="K218" s="39">
        <f>102221-42000</f>
        <v>60221</v>
      </c>
    </row>
    <row r="219" spans="1:12" ht="15">
      <c r="A219" s="65"/>
      <c r="B219" s="70" t="s">
        <v>33</v>
      </c>
      <c r="C219" s="70"/>
      <c r="F219" s="72" t="s">
        <v>74</v>
      </c>
      <c r="H219" s="39"/>
      <c r="I219" s="39">
        <v>42000</v>
      </c>
      <c r="K219" s="39">
        <v>42000</v>
      </c>
      <c r="L219" s="72"/>
    </row>
    <row r="220" spans="1:11" ht="7.5" customHeight="1">
      <c r="A220" s="65"/>
      <c r="B220" s="70"/>
      <c r="C220" s="70"/>
      <c r="H220" s="39"/>
      <c r="K220" s="39"/>
    </row>
    <row r="221" spans="1:11" ht="15">
      <c r="A221" s="65"/>
      <c r="B221" s="41" t="s">
        <v>32</v>
      </c>
      <c r="H221" s="39"/>
      <c r="I221" s="39"/>
      <c r="K221" s="39"/>
    </row>
    <row r="222" spans="2:11" ht="14.25">
      <c r="B222" s="70" t="s">
        <v>31</v>
      </c>
      <c r="C222" s="70"/>
      <c r="H222" s="39"/>
      <c r="I222" s="39">
        <v>0</v>
      </c>
      <c r="K222" s="39">
        <v>0</v>
      </c>
    </row>
    <row r="223" spans="2:11" ht="14.25">
      <c r="B223" s="70" t="s">
        <v>33</v>
      </c>
      <c r="C223" s="70"/>
      <c r="H223" s="39"/>
      <c r="I223" s="39">
        <v>0</v>
      </c>
      <c r="K223" s="39">
        <v>0</v>
      </c>
    </row>
    <row r="224" spans="2:11" ht="15" thickBot="1">
      <c r="B224" s="70"/>
      <c r="C224" s="70"/>
      <c r="F224" s="72" t="s">
        <v>74</v>
      </c>
      <c r="H224" s="39"/>
      <c r="I224" s="73">
        <f>SUM(I218:I223)</f>
        <v>102259</v>
      </c>
      <c r="K224" s="73">
        <f>SUM(K218:K223)</f>
        <v>102221</v>
      </c>
    </row>
    <row r="225" spans="2:11" ht="7.5" customHeight="1" thickTop="1">
      <c r="B225" s="70"/>
      <c r="C225" s="70"/>
      <c r="G225" s="39"/>
      <c r="H225" s="39"/>
      <c r="I225" s="39"/>
      <c r="K225" s="72"/>
    </row>
    <row r="226" spans="2:11" ht="14.25">
      <c r="B226" s="41" t="s">
        <v>127</v>
      </c>
      <c r="G226" s="39"/>
      <c r="H226" s="39"/>
      <c r="I226" s="39"/>
      <c r="K226" s="72"/>
    </row>
    <row r="227" spans="2:7" ht="12" customHeight="1">
      <c r="B227" s="70"/>
      <c r="C227" s="70"/>
      <c r="G227" s="36" t="s">
        <v>74</v>
      </c>
    </row>
    <row r="228" spans="1:3" ht="15">
      <c r="A228" s="65" t="s">
        <v>50</v>
      </c>
      <c r="B228" s="65" t="s">
        <v>36</v>
      </c>
      <c r="C228" s="65"/>
    </row>
    <row r="229" spans="1:3" ht="12" customHeight="1">
      <c r="A229" s="65"/>
      <c r="B229" s="65"/>
      <c r="C229" s="65"/>
    </row>
    <row r="230" spans="1:13" ht="15">
      <c r="A230" s="65"/>
      <c r="B230" s="134" t="s">
        <v>162</v>
      </c>
      <c r="C230" s="134"/>
      <c r="D230" s="134"/>
      <c r="E230" s="134"/>
      <c r="F230" s="134"/>
      <c r="G230" s="134"/>
      <c r="H230" s="134"/>
      <c r="I230" s="134"/>
      <c r="J230" s="134"/>
      <c r="K230" s="134"/>
      <c r="L230" s="134"/>
      <c r="M230" s="135"/>
    </row>
    <row r="231" spans="1:13" ht="15">
      <c r="A231" s="65"/>
      <c r="B231" s="134"/>
      <c r="C231" s="134"/>
      <c r="D231" s="134"/>
      <c r="E231" s="134"/>
      <c r="F231" s="134"/>
      <c r="G231" s="134"/>
      <c r="H231" s="134"/>
      <c r="I231" s="134"/>
      <c r="J231" s="134"/>
      <c r="K231" s="134"/>
      <c r="L231" s="134"/>
      <c r="M231" s="135"/>
    </row>
    <row r="232" ht="12" customHeight="1">
      <c r="A232" s="65"/>
    </row>
    <row r="233" spans="1:3" ht="15">
      <c r="A233" s="65" t="s">
        <v>257</v>
      </c>
      <c r="B233" s="65" t="s">
        <v>38</v>
      </c>
      <c r="C233" s="65"/>
    </row>
    <row r="234" spans="1:3" ht="9.75" customHeight="1">
      <c r="A234" s="65"/>
      <c r="B234" s="65"/>
      <c r="C234" s="65"/>
    </row>
    <row r="235" spans="1:13" ht="15">
      <c r="A235" s="65"/>
      <c r="B235" s="134" t="s">
        <v>150</v>
      </c>
      <c r="C235" s="134"/>
      <c r="D235" s="134"/>
      <c r="E235" s="134"/>
      <c r="F235" s="134"/>
      <c r="G235" s="134"/>
      <c r="H235" s="134"/>
      <c r="I235" s="134"/>
      <c r="J235" s="134"/>
      <c r="K235" s="134"/>
      <c r="L235" s="134"/>
      <c r="M235" s="135"/>
    </row>
    <row r="236" spans="1:13" ht="15">
      <c r="A236" s="65"/>
      <c r="B236" s="134"/>
      <c r="C236" s="134"/>
      <c r="D236" s="134"/>
      <c r="E236" s="134"/>
      <c r="F236" s="134"/>
      <c r="G236" s="134"/>
      <c r="H236" s="134"/>
      <c r="I236" s="134"/>
      <c r="J236" s="134"/>
      <c r="K236" s="134"/>
      <c r="L236" s="134"/>
      <c r="M236" s="135"/>
    </row>
    <row r="237" spans="2:13" ht="14.25">
      <c r="B237" s="134"/>
      <c r="C237" s="134"/>
      <c r="D237" s="134"/>
      <c r="E237" s="134"/>
      <c r="F237" s="134"/>
      <c r="G237" s="134"/>
      <c r="H237" s="134"/>
      <c r="I237" s="134"/>
      <c r="J237" s="134"/>
      <c r="K237" s="134"/>
      <c r="L237" s="134"/>
      <c r="M237" s="135"/>
    </row>
    <row r="238" spans="2:13" ht="12" customHeight="1">
      <c r="B238" s="134"/>
      <c r="C238" s="134"/>
      <c r="D238" s="134"/>
      <c r="E238" s="134"/>
      <c r="F238" s="134"/>
      <c r="G238" s="134"/>
      <c r="H238" s="134"/>
      <c r="I238" s="134"/>
      <c r="J238" s="134"/>
      <c r="K238" s="134"/>
      <c r="L238" s="134"/>
      <c r="M238" s="135"/>
    </row>
    <row r="239" spans="2:13" ht="9.75" customHeight="1">
      <c r="B239" s="111"/>
      <c r="C239" s="111"/>
      <c r="D239" s="111"/>
      <c r="E239" s="111"/>
      <c r="F239" s="111"/>
      <c r="G239" s="111"/>
      <c r="H239" s="111"/>
      <c r="I239" s="111"/>
      <c r="J239" s="111"/>
      <c r="K239" s="111"/>
      <c r="L239" s="111"/>
      <c r="M239" s="110"/>
    </row>
    <row r="240" spans="2:13" ht="14.25">
      <c r="B240" s="134" t="s">
        <v>151</v>
      </c>
      <c r="C240" s="134"/>
      <c r="D240" s="134"/>
      <c r="E240" s="134"/>
      <c r="F240" s="134"/>
      <c r="G240" s="134"/>
      <c r="H240" s="134"/>
      <c r="I240" s="134"/>
      <c r="J240" s="134"/>
      <c r="K240" s="134"/>
      <c r="L240" s="134"/>
      <c r="M240" s="135"/>
    </row>
    <row r="241" spans="2:13" ht="14.25">
      <c r="B241" s="134"/>
      <c r="C241" s="134"/>
      <c r="D241" s="134"/>
      <c r="E241" s="134"/>
      <c r="F241" s="134"/>
      <c r="G241" s="134"/>
      <c r="H241" s="134"/>
      <c r="I241" s="134"/>
      <c r="J241" s="134"/>
      <c r="K241" s="134"/>
      <c r="L241" s="134"/>
      <c r="M241" s="135"/>
    </row>
    <row r="242" ht="12" customHeight="1"/>
    <row r="243" spans="1:11" ht="15">
      <c r="A243" s="65" t="s">
        <v>258</v>
      </c>
      <c r="B243" s="65" t="s">
        <v>51</v>
      </c>
      <c r="C243" s="65"/>
      <c r="G243" s="39"/>
      <c r="H243" s="39"/>
      <c r="I243" s="39"/>
      <c r="J243" s="39"/>
      <c r="K243" s="39"/>
    </row>
    <row r="244" spans="2:11" ht="9" customHeight="1">
      <c r="B244" s="65"/>
      <c r="C244" s="65"/>
      <c r="G244" s="39"/>
      <c r="H244" s="39"/>
      <c r="I244" s="39"/>
      <c r="J244" s="39"/>
      <c r="K244" s="39"/>
    </row>
    <row r="245" spans="2:11" ht="14.25">
      <c r="B245" s="68" t="s">
        <v>111</v>
      </c>
      <c r="C245" s="68"/>
      <c r="G245" s="39"/>
      <c r="H245" s="39"/>
      <c r="I245" s="39"/>
      <c r="J245" s="39"/>
      <c r="K245" s="39"/>
    </row>
    <row r="246" spans="7:11" ht="12" customHeight="1">
      <c r="G246" s="39"/>
      <c r="H246" s="39"/>
      <c r="I246" s="39"/>
      <c r="J246" s="39"/>
      <c r="K246" s="39"/>
    </row>
    <row r="247" spans="7:11" ht="12" customHeight="1">
      <c r="G247" s="39"/>
      <c r="H247" s="39"/>
      <c r="I247" s="39"/>
      <c r="J247" s="39"/>
      <c r="K247" s="39"/>
    </row>
    <row r="248" spans="7:11" ht="12" customHeight="1">
      <c r="G248" s="39"/>
      <c r="H248" s="39"/>
      <c r="I248" s="39"/>
      <c r="J248" s="39"/>
      <c r="K248" s="39"/>
    </row>
    <row r="249" spans="7:11" ht="12" customHeight="1">
      <c r="G249" s="39"/>
      <c r="H249" s="39"/>
      <c r="I249" s="39"/>
      <c r="J249" s="39"/>
      <c r="K249" s="39"/>
    </row>
    <row r="250" spans="7:11" ht="12" customHeight="1">
      <c r="G250" s="39"/>
      <c r="H250" s="39"/>
      <c r="I250" s="39"/>
      <c r="J250" s="39"/>
      <c r="K250" s="39"/>
    </row>
    <row r="251" spans="1:3" ht="15">
      <c r="A251" s="65" t="s">
        <v>102</v>
      </c>
      <c r="B251" s="65" t="s">
        <v>95</v>
      </c>
      <c r="C251" s="65"/>
    </row>
    <row r="252" spans="7:14" ht="15">
      <c r="G252" s="139" t="s">
        <v>0</v>
      </c>
      <c r="H252" s="139"/>
      <c r="I252" s="139"/>
      <c r="J252" s="66"/>
      <c r="K252" s="140" t="s">
        <v>11</v>
      </c>
      <c r="L252" s="140"/>
      <c r="M252" s="140"/>
      <c r="N252" s="120"/>
    </row>
    <row r="253" spans="7:13" ht="15">
      <c r="G253" s="66" t="s">
        <v>1</v>
      </c>
      <c r="H253" s="66"/>
      <c r="I253" s="66" t="s">
        <v>2</v>
      </c>
      <c r="J253" s="66"/>
      <c r="K253" s="66" t="s">
        <v>1</v>
      </c>
      <c r="L253" s="66"/>
      <c r="M253" s="66" t="s">
        <v>2</v>
      </c>
    </row>
    <row r="254" spans="7:13" ht="15">
      <c r="G254" s="66" t="s">
        <v>3</v>
      </c>
      <c r="H254" s="66"/>
      <c r="I254" s="66" t="s">
        <v>4</v>
      </c>
      <c r="J254" s="66"/>
      <c r="K254" s="66" t="s">
        <v>3</v>
      </c>
      <c r="L254" s="66"/>
      <c r="M254" s="66" t="s">
        <v>4</v>
      </c>
    </row>
    <row r="255" spans="7:13" ht="15">
      <c r="G255" s="66" t="s">
        <v>5</v>
      </c>
      <c r="H255" s="66"/>
      <c r="I255" s="66" t="s">
        <v>5</v>
      </c>
      <c r="J255" s="66"/>
      <c r="K255" s="66" t="s">
        <v>5</v>
      </c>
      <c r="L255" s="66"/>
      <c r="M255" s="66" t="s">
        <v>5</v>
      </c>
    </row>
    <row r="256" spans="7:13" ht="15">
      <c r="G256" s="67">
        <v>38898</v>
      </c>
      <c r="H256" s="67"/>
      <c r="I256" s="67">
        <v>38533</v>
      </c>
      <c r="J256" s="67"/>
      <c r="K256" s="67">
        <f>G256</f>
        <v>38898</v>
      </c>
      <c r="L256" s="67"/>
      <c r="M256" s="67">
        <f>I256</f>
        <v>38533</v>
      </c>
    </row>
    <row r="257" spans="7:13" ht="15">
      <c r="G257" s="66" t="s">
        <v>6</v>
      </c>
      <c r="H257" s="66"/>
      <c r="I257" s="66" t="s">
        <v>6</v>
      </c>
      <c r="J257" s="66"/>
      <c r="K257" s="66" t="s">
        <v>6</v>
      </c>
      <c r="L257" s="66"/>
      <c r="M257" s="66" t="s">
        <v>6</v>
      </c>
    </row>
    <row r="258" spans="7:13" ht="12" customHeight="1">
      <c r="G258" s="36"/>
      <c r="I258" s="36"/>
      <c r="K258" s="36"/>
      <c r="L258" s="36"/>
      <c r="M258" s="36"/>
    </row>
    <row r="259" spans="2:13" ht="14.25">
      <c r="B259" s="41" t="s">
        <v>96</v>
      </c>
      <c r="G259" s="36">
        <f>+PL!C32</f>
        <v>-3368</v>
      </c>
      <c r="H259" s="36"/>
      <c r="I259" s="36">
        <f>+PL!E32</f>
        <v>-1990</v>
      </c>
      <c r="J259" s="36"/>
      <c r="K259" s="36">
        <f>+PL!G32</f>
        <v>-6390</v>
      </c>
      <c r="L259" s="36"/>
      <c r="M259" s="36">
        <f>+PL!I32</f>
        <v>-3643</v>
      </c>
    </row>
    <row r="260" spans="2:13" ht="14.25">
      <c r="B260" s="41" t="s">
        <v>120</v>
      </c>
      <c r="G260" s="36">
        <v>43098</v>
      </c>
      <c r="I260" s="36">
        <f>'bs'!C29</f>
        <v>43098</v>
      </c>
      <c r="K260" s="36">
        <v>43098</v>
      </c>
      <c r="L260" s="36"/>
      <c r="M260" s="36">
        <f>I260</f>
        <v>43098</v>
      </c>
    </row>
    <row r="261" spans="2:13" ht="15" thickBot="1">
      <c r="B261" s="41" t="s">
        <v>97</v>
      </c>
      <c r="G261" s="74">
        <f>G259/G260*100</f>
        <v>-7.814747784119913</v>
      </c>
      <c r="H261" s="37"/>
      <c r="I261" s="74">
        <f>I259/I260*100</f>
        <v>-4.617383637291754</v>
      </c>
      <c r="J261" s="37"/>
      <c r="K261" s="74">
        <f>K259/K260*100</f>
        <v>-14.82667409160518</v>
      </c>
      <c r="L261" s="37"/>
      <c r="M261" s="74">
        <f>M259/M260*100</f>
        <v>-8.452828437514501</v>
      </c>
    </row>
    <row r="262" spans="7:13" ht="12" customHeight="1" thickTop="1">
      <c r="G262" s="36"/>
      <c r="I262" s="36"/>
      <c r="K262" s="36"/>
      <c r="L262" s="36"/>
      <c r="M262" s="36"/>
    </row>
    <row r="263" spans="1:3" ht="15">
      <c r="A263" s="65" t="s">
        <v>108</v>
      </c>
      <c r="B263" s="65" t="s">
        <v>110</v>
      </c>
      <c r="C263" s="65"/>
    </row>
    <row r="264" ht="9" customHeight="1"/>
    <row r="265" ht="14.25">
      <c r="B265" s="41" t="s">
        <v>163</v>
      </c>
    </row>
    <row r="266" ht="12" customHeight="1"/>
    <row r="267" spans="1:5" ht="15">
      <c r="A267" s="65" t="s">
        <v>109</v>
      </c>
      <c r="B267" s="65" t="s">
        <v>128</v>
      </c>
      <c r="C267" s="65"/>
      <c r="D267" s="65"/>
      <c r="E267" s="65"/>
    </row>
    <row r="268" ht="9.75" customHeight="1"/>
    <row r="269" spans="2:13" ht="14.25">
      <c r="B269" s="134" t="s">
        <v>166</v>
      </c>
      <c r="C269" s="134"/>
      <c r="D269" s="134"/>
      <c r="E269" s="134"/>
      <c r="F269" s="134"/>
      <c r="G269" s="134"/>
      <c r="H269" s="134"/>
      <c r="I269" s="134"/>
      <c r="J269" s="134"/>
      <c r="K269" s="134"/>
      <c r="L269" s="134"/>
      <c r="M269" s="135"/>
    </row>
    <row r="270" spans="2:13" ht="14.25">
      <c r="B270" s="134"/>
      <c r="C270" s="134"/>
      <c r="D270" s="134"/>
      <c r="E270" s="134"/>
      <c r="F270" s="134"/>
      <c r="G270" s="134"/>
      <c r="H270" s="134"/>
      <c r="I270" s="134"/>
      <c r="J270" s="134"/>
      <c r="K270" s="134"/>
      <c r="L270" s="134"/>
      <c r="M270" s="135"/>
    </row>
    <row r="271" ht="14.25">
      <c r="B271" s="41" t="s">
        <v>74</v>
      </c>
    </row>
    <row r="272" spans="2:4" ht="14.25">
      <c r="B272" s="41" t="s">
        <v>53</v>
      </c>
      <c r="D272" s="112" t="s">
        <v>293</v>
      </c>
    </row>
  </sheetData>
  <mergeCells count="32">
    <mergeCell ref="C39:M43"/>
    <mergeCell ref="B206:M209"/>
    <mergeCell ref="B195:M197"/>
    <mergeCell ref="B191:M193"/>
    <mergeCell ref="B183:M186"/>
    <mergeCell ref="B269:M270"/>
    <mergeCell ref="G252:I252"/>
    <mergeCell ref="K252:M252"/>
    <mergeCell ref="B199:M201"/>
    <mergeCell ref="B230:M231"/>
    <mergeCell ref="B235:M238"/>
    <mergeCell ref="B210:M212"/>
    <mergeCell ref="B33:M35"/>
    <mergeCell ref="B240:M241"/>
    <mergeCell ref="B100:M101"/>
    <mergeCell ref="B105:M106"/>
    <mergeCell ref="B121:M123"/>
    <mergeCell ref="B173:M175"/>
    <mergeCell ref="B160:M161"/>
    <mergeCell ref="B177:M182"/>
    <mergeCell ref="B188:M189"/>
    <mergeCell ref="B203:M205"/>
    <mergeCell ref="B133:M134"/>
    <mergeCell ref="B5:M6"/>
    <mergeCell ref="G137:I137"/>
    <mergeCell ref="K137:N137"/>
    <mergeCell ref="B54:M55"/>
    <mergeCell ref="B67:M68"/>
    <mergeCell ref="B78:M79"/>
    <mergeCell ref="B8:M11"/>
    <mergeCell ref="C45:M46"/>
    <mergeCell ref="B15:M17"/>
  </mergeCells>
  <printOptions/>
  <pageMargins left="0.984251968503937" right="0.7874015748031497" top="0.5905511811023623" bottom="0.3937007874015748" header="0.5118110236220472" footer="0.5118110236220472"/>
  <pageSetup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Tru-Tech Electronic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Tru-Tech Electronic (M) Sdn Bhd</dc:creator>
  <cp:keywords/>
  <dc:description>KLSE submission package - quarterly basis
Mar'03 Qtr mth end due submission date: end of May'03</dc:description>
  <cp:lastModifiedBy>kjchek</cp:lastModifiedBy>
  <cp:lastPrinted>2006-08-28T04:37:12Z</cp:lastPrinted>
  <dcterms:created xsi:type="dcterms:W3CDTF">1999-10-28T06:34:36Z</dcterms:created>
  <dcterms:modified xsi:type="dcterms:W3CDTF">2006-08-29T06:08:27Z</dcterms:modified>
  <cp:category/>
  <cp:version/>
  <cp:contentType/>
  <cp:contentStatus/>
</cp:coreProperties>
</file>