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<sst xmlns="http://schemas.openxmlformats.org/spreadsheetml/2006/main" count="153" uniqueCount="111">
  <si>
    <t xml:space="preserve">    (Incorporated in Malaysia)</t>
  </si>
  <si>
    <t xml:space="preserve">UNITED BINTANG BERHAD 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</si>
  <si>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</si>
  <si>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</si>
  <si>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</si>
  <si>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</si>
  <si>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</si>
  <si>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</si>
  <si>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</si>
  <si>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</si>
  <si>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</si>
  <si>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</si>
  <si>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</si>
  <si>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</si>
  <si>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</si>
  <si>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</si>
  <si>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</si>
  <si>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</si>
  <si>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</si>
  <si>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</si>
  <si>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</si>
  <si>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</si>
  <si>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</si>
  <si>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</si>
  <si>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</si>
  <si>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</si>
  <si>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</si>
  <si>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</si>
  <si>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</si>
  <si>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</si>
  <si>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</si>
  <si>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</si>
  <si>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</si>
  <si>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</si>
  <si>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</si>
  <si>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</si>
  <si>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</si>
  <si>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</si>
  <si>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</si>
  <si>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</si>
  <si>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</si>
  <si>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</si>
  <si>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</si>
  <si>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 -</t>
  </si>
  <si>
    <t xml:space="preserve">  -</t>
  </si>
  <si>
    <t xml:space="preserve"> -</t>
  </si>
  <si>
    <t xml:space="preserve"> - 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</si>
  <si>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</si>
  <si>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</si>
  <si>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</si>
  <si>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</si>
  <si>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</si>
  <si>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</si>
  <si>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</si>
  <si>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</si>
  <si>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</si>
  <si>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</si>
  <si>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</si>
  <si>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</si>
  <si>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</si>
  <si>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</si>
  <si>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</si>
  <si>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>Adjustments for non-cash flow:-</t>
  </si>
  <si>
    <t>Net change in current assets</t>
  </si>
  <si>
    <t>Net change in current liabilities</t>
  </si>
  <si>
    <t>Interest paid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</si>
  <si>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</si>
  <si>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</si>
  <si>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</si>
  <si>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</si>
  <si>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</si>
  <si>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</si>
  <si>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</si>
  <si>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</si>
  <si>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</si>
  <si>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</si>
  <si>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</si>
  <si>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</si>
  <si>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</si>
  <si>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</si>
  <si>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</si>
  <si>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31.12.2003</t>
  </si>
  <si>
    <t>At 31 December 2003</t>
  </si>
  <si>
    <t>Loss for the year</t>
  </si>
  <si>
    <t>Gross profit/(loss)</t>
  </si>
  <si>
    <t>Earning/(Loss) per share (sen)</t>
  </si>
  <si>
    <t>statements for the year ended 31 December 2003 and the accompanying explanatory notes attached</t>
  </si>
  <si>
    <t>At 1 January 2003</t>
  </si>
  <si>
    <t>Loss for the period</t>
  </si>
  <si>
    <t>Interest income</t>
  </si>
  <si>
    <t>Cash generated from/(used in) operations</t>
  </si>
  <si>
    <t>operating activities</t>
  </si>
  <si>
    <t xml:space="preserve">Net cash flows generated from/(used in) </t>
  </si>
  <si>
    <t>Net cash flows used in investing activities</t>
  </si>
  <si>
    <t>Net cash flows used in financing activities</t>
  </si>
  <si>
    <t>Cash &amp; Cash Equivalents at end of the period</t>
  </si>
  <si>
    <t>* Cash and Cash equivalents at end of financial period</t>
  </si>
  <si>
    <t>Financial period ended</t>
  </si>
  <si>
    <t>For the Quarter Ended 30 June 2004</t>
  </si>
  <si>
    <t>As at 30 June 2004</t>
  </si>
  <si>
    <t>6 months ended</t>
  </si>
  <si>
    <t xml:space="preserve">The Directors are pleased to announce the unaudited Interim Report for the second quarter ended </t>
  </si>
  <si>
    <t>30th June 2004</t>
  </si>
  <si>
    <t>30.06.2004</t>
  </si>
  <si>
    <t>Issue of shares</t>
  </si>
  <si>
    <t xml:space="preserve"> - exercise of Warrant</t>
  </si>
  <si>
    <t>For Quarter Ended 30 June 2004</t>
  </si>
  <si>
    <t>At 30 June 2004</t>
  </si>
  <si>
    <t>30/6/2004</t>
  </si>
  <si>
    <t>30/6/2003</t>
  </si>
  <si>
    <t>(44676-M)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</si>
</sst>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5"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37" fontId="0" fillId="0" borderId="6" xfId="0" applyNumberFormat="1" applyBorder="1" applyAlignment="1">
      <alignment horizontal="center"/>
    </xf>
    <xf numFmtId="14" fontId="3" fillId="0" borderId="0" xfId="0" applyNumberFormat="1" applyFont="1" applyAlignment="1">
      <alignment horizontal="right"/>
    </xf>
    <xf numFmtId="37" fontId="0" fillId="2" borderId="0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8" xfId="0" applyNumberFormat="1" applyBorder="1" applyAlignment="1">
      <alignment/>
    </xf>
    <xf numFmtId="14" fontId="3" fillId="0" borderId="0" xfId="0" applyNumberFormat="1" applyFont="1" applyAlignment="1">
      <alignment/>
    </xf>
    <xf numFmtId="37" fontId="0" fillId="0" borderId="6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D10" sqref="D10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0"/>
      <c r="G2" t="s">
        <v>110</v>
      </c>
    </row>
    <row r="3" spans="1:5" ht="12.75">
      <c r="A3" s="20"/>
      <c r="E3" t="s">
        <v>0</v>
      </c>
    </row>
    <row r="5" ht="12.75">
      <c r="B5" t="s">
        <v>101</v>
      </c>
    </row>
    <row r="6" ht="12.75">
      <c r="B6" t="s">
        <v>102</v>
      </c>
    </row>
    <row r="8" ht="12.75">
      <c r="B8" s="2" t="s">
        <v>51</v>
      </c>
    </row>
    <row r="9" ht="12.75">
      <c r="B9" t="s">
        <v>98</v>
      </c>
    </row>
    <row r="11" spans="7:13" ht="12.75">
      <c r="G11" s="32" t="s">
        <v>12</v>
      </c>
      <c r="H11" s="32"/>
      <c r="I11" s="32"/>
      <c r="J11" s="3"/>
      <c r="K11" s="32" t="s">
        <v>97</v>
      </c>
      <c r="L11" s="32"/>
      <c r="M11" s="32"/>
    </row>
    <row r="12" spans="7:13" ht="12.75">
      <c r="G12" s="22" t="s">
        <v>108</v>
      </c>
      <c r="H12" s="15"/>
      <c r="I12" s="22" t="s">
        <v>109</v>
      </c>
      <c r="J12" s="15"/>
      <c r="K12" s="22" t="s">
        <v>108</v>
      </c>
      <c r="L12" s="15"/>
      <c r="M12" s="22" t="s">
        <v>109</v>
      </c>
    </row>
    <row r="13" spans="7:13" ht="12.75">
      <c r="G13" s="15" t="s">
        <v>13</v>
      </c>
      <c r="H13" s="15"/>
      <c r="I13" s="15" t="s">
        <v>13</v>
      </c>
      <c r="J13" s="15"/>
      <c r="K13" s="15" t="s">
        <v>13</v>
      </c>
      <c r="L13" s="15"/>
      <c r="M13" s="15" t="s">
        <v>13</v>
      </c>
    </row>
    <row r="15" spans="2:15" ht="12.75">
      <c r="B15" t="s">
        <v>2</v>
      </c>
      <c r="G15" s="23">
        <f>13997-6225</f>
        <v>7772</v>
      </c>
      <c r="H15" s="5"/>
      <c r="I15" s="5">
        <v>9373</v>
      </c>
      <c r="J15" s="5"/>
      <c r="K15" s="5">
        <v>13997</v>
      </c>
      <c r="L15" s="5"/>
      <c r="M15" s="5">
        <v>15884</v>
      </c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t="s">
        <v>3</v>
      </c>
      <c r="D17" s="5"/>
      <c r="G17" s="5">
        <f>-12096+5476</f>
        <v>-6620</v>
      </c>
      <c r="H17" s="5"/>
      <c r="I17" s="5">
        <f>-13938+5551+1</f>
        <v>-8386</v>
      </c>
      <c r="J17" s="5"/>
      <c r="K17" s="5">
        <v>-12096</v>
      </c>
      <c r="L17" s="5"/>
      <c r="M17" s="5">
        <v>-13938</v>
      </c>
      <c r="N17" s="5"/>
      <c r="O17" s="5"/>
    </row>
    <row r="18" spans="7:15" ht="12.75">
      <c r="G18" s="10"/>
      <c r="H18" s="5"/>
      <c r="I18" s="10"/>
      <c r="J18" s="5"/>
      <c r="K18" s="10"/>
      <c r="L18" s="5"/>
      <c r="M18" s="10"/>
      <c r="N18" s="5"/>
      <c r="O18" s="5"/>
    </row>
    <row r="19" spans="2:15" ht="12.75">
      <c r="B19" t="s">
        <v>84</v>
      </c>
      <c r="D19" s="5"/>
      <c r="G19" s="5">
        <f>SUM(G15:G18)</f>
        <v>1152</v>
      </c>
      <c r="H19" s="5"/>
      <c r="I19" s="5">
        <f>SUM(I15:I18)</f>
        <v>987</v>
      </c>
      <c r="J19" s="5"/>
      <c r="K19" s="5">
        <f>SUM(K15:K18)</f>
        <v>1901</v>
      </c>
      <c r="L19" s="5"/>
      <c r="M19" s="5">
        <f>SUM(M15:M18)</f>
        <v>1946</v>
      </c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t="s">
        <v>14</v>
      </c>
      <c r="D21" s="5"/>
      <c r="G21" s="5">
        <f>124-64</f>
        <v>60</v>
      </c>
      <c r="H21" s="5"/>
      <c r="I21" s="24">
        <f>68-38</f>
        <v>30</v>
      </c>
      <c r="J21" s="5"/>
      <c r="K21" s="5">
        <v>124</v>
      </c>
      <c r="L21" s="5"/>
      <c r="M21" s="5">
        <v>68</v>
      </c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t="s">
        <v>4</v>
      </c>
      <c r="G23" s="5">
        <f>-167+63</f>
        <v>-104</v>
      </c>
      <c r="H23" s="5"/>
      <c r="I23" s="5">
        <v>-75</v>
      </c>
      <c r="J23" s="5"/>
      <c r="K23" s="5">
        <v>-167</v>
      </c>
      <c r="L23" s="5"/>
      <c r="M23" s="5">
        <v>-153</v>
      </c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t="s">
        <v>79</v>
      </c>
      <c r="G25" s="5">
        <f>-1605+779</f>
        <v>-826</v>
      </c>
      <c r="H25" s="5"/>
      <c r="I25" s="5">
        <f>898-1706</f>
        <v>-808</v>
      </c>
      <c r="J25" s="5"/>
      <c r="K25" s="5">
        <v>-1605</v>
      </c>
      <c r="L25" s="5"/>
      <c r="M25" s="5">
        <v>-1706</v>
      </c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t="s">
        <v>5</v>
      </c>
      <c r="G27" s="5">
        <f>-1168+438</f>
        <v>-730</v>
      </c>
      <c r="H27" s="5"/>
      <c r="I27" s="5">
        <v>-537</v>
      </c>
      <c r="J27" s="5"/>
      <c r="K27" s="5">
        <v>-1168</v>
      </c>
      <c r="L27" s="5"/>
      <c r="M27" s="5">
        <v>-1008</v>
      </c>
      <c r="N27" s="5"/>
      <c r="O27" s="5"/>
    </row>
    <row r="28" spans="7:15" ht="12.75">
      <c r="G28" s="10"/>
      <c r="H28" s="5"/>
      <c r="I28" s="10"/>
      <c r="J28" s="5"/>
      <c r="K28" s="10"/>
      <c r="L28" s="5"/>
      <c r="M28" s="10"/>
      <c r="N28" s="5"/>
      <c r="O28" s="5"/>
    </row>
    <row r="29" spans="2:15" ht="12.75">
      <c r="B29" t="s">
        <v>50</v>
      </c>
      <c r="G29" s="5">
        <f>SUM(G19:G28)</f>
        <v>-448</v>
      </c>
      <c r="H29" s="5"/>
      <c r="I29" s="5">
        <f>SUM(I19:I28)</f>
        <v>-403</v>
      </c>
      <c r="J29" s="5"/>
      <c r="K29" s="5">
        <f>SUM(K19:K28)</f>
        <v>-915</v>
      </c>
      <c r="L29" s="5"/>
      <c r="M29" s="5">
        <f>SUM(M19:M28)</f>
        <v>-853</v>
      </c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t="s">
        <v>6</v>
      </c>
      <c r="G31" s="5">
        <v>-145</v>
      </c>
      <c r="H31" s="5"/>
      <c r="I31" s="5">
        <v>-174</v>
      </c>
      <c r="J31" s="5"/>
      <c r="K31" s="5">
        <v>-286</v>
      </c>
      <c r="L31" s="5"/>
      <c r="M31" s="5">
        <v>-362</v>
      </c>
      <c r="N31" s="5"/>
      <c r="O31" s="5"/>
    </row>
    <row r="32" spans="7:15" ht="12.75">
      <c r="G32" s="10"/>
      <c r="H32" s="5"/>
      <c r="I32" s="10"/>
      <c r="J32" s="5"/>
      <c r="K32" s="10"/>
      <c r="L32" s="5"/>
      <c r="M32" s="10"/>
      <c r="N32" s="5"/>
      <c r="O32" s="5"/>
    </row>
    <row r="33" spans="2:15" ht="12.75">
      <c r="B33" t="s">
        <v>76</v>
      </c>
      <c r="G33" s="5">
        <f>SUM(G29:G32)</f>
        <v>-593</v>
      </c>
      <c r="H33" s="5"/>
      <c r="I33" s="5">
        <f>SUM(I29:I32)</f>
        <v>-577</v>
      </c>
      <c r="J33" s="5"/>
      <c r="K33" s="5">
        <f>SUM(K29:K32)</f>
        <v>-1201</v>
      </c>
      <c r="L33" s="5"/>
      <c r="M33" s="5">
        <f>SUM(M29:M32)</f>
        <v>-1215</v>
      </c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t="s">
        <v>7</v>
      </c>
      <c r="G35" s="25">
        <v>5</v>
      </c>
      <c r="H35" s="5"/>
      <c r="I35" s="25">
        <v>-16</v>
      </c>
      <c r="J35" s="11"/>
      <c r="K35" s="25">
        <v>5</v>
      </c>
      <c r="L35" s="5"/>
      <c r="M35" s="31">
        <v>-16</v>
      </c>
      <c r="N35" s="5"/>
      <c r="O35" s="5"/>
    </row>
    <row r="36" spans="7:15" ht="12.75">
      <c r="G36" s="10"/>
      <c r="H36" s="5"/>
      <c r="I36" s="10"/>
      <c r="J36" s="5"/>
      <c r="K36" s="10"/>
      <c r="L36" s="5"/>
      <c r="M36" s="10"/>
      <c r="N36" s="5"/>
      <c r="O36" s="5"/>
    </row>
    <row r="37" spans="2:15" ht="12.75">
      <c r="B37" t="s">
        <v>77</v>
      </c>
      <c r="G37" s="5">
        <f>SUM(G33:G36)</f>
        <v>-588</v>
      </c>
      <c r="H37" s="5"/>
      <c r="I37" s="5">
        <f>SUM(I33:I36)</f>
        <v>-593</v>
      </c>
      <c r="J37" s="5"/>
      <c r="K37" s="5">
        <f>SUM(K33:K36)</f>
        <v>-1196</v>
      </c>
      <c r="L37" s="5"/>
      <c r="M37" s="5">
        <f>SUM(M33:M36)</f>
        <v>-1231</v>
      </c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t="s">
        <v>8</v>
      </c>
      <c r="G39" s="11" t="s">
        <v>45</v>
      </c>
      <c r="H39" s="5"/>
      <c r="I39" s="11" t="s">
        <v>45</v>
      </c>
      <c r="J39" s="5"/>
      <c r="K39" s="11" t="s">
        <v>45</v>
      </c>
      <c r="L39" s="5"/>
      <c r="M39" s="11" t="s">
        <v>44</v>
      </c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2:15" ht="13.5" thickBot="1">
      <c r="B41" t="s">
        <v>78</v>
      </c>
      <c r="G41" s="9">
        <f>SUM(G37:G40)</f>
        <v>-588</v>
      </c>
      <c r="H41" s="5"/>
      <c r="I41" s="9">
        <f>SUM(I37:I40)</f>
        <v>-593</v>
      </c>
      <c r="J41" s="5"/>
      <c r="K41" s="9">
        <f>SUM(K37:K40)</f>
        <v>-1196</v>
      </c>
      <c r="L41" s="5"/>
      <c r="M41" s="9">
        <f>SUM(M37:M40)</f>
        <v>-1231</v>
      </c>
      <c r="N41" s="5"/>
      <c r="O41" s="5"/>
    </row>
    <row r="42" spans="7:15" ht="13.5" thickTop="1"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t="s">
        <v>85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t="s">
        <v>9</v>
      </c>
      <c r="G44" s="11">
        <f>G41/54000*100</f>
        <v>-1.0888888888888888</v>
      </c>
      <c r="H44" s="11"/>
      <c r="I44" s="11">
        <f>I41/54000*100</f>
        <v>-1.098148148148148</v>
      </c>
      <c r="J44" s="11"/>
      <c r="K44" s="11">
        <f>K41/54000*100</f>
        <v>-2.214814814814815</v>
      </c>
      <c r="L44" s="11"/>
      <c r="M44" s="11">
        <f>M41/54000*100</f>
        <v>-2.2796296296296297</v>
      </c>
      <c r="N44" s="5"/>
      <c r="O44" s="5"/>
    </row>
    <row r="45" spans="2:15" ht="13.5" thickBot="1">
      <c r="B45" t="s">
        <v>10</v>
      </c>
      <c r="G45" s="16" t="s">
        <v>48</v>
      </c>
      <c r="H45" s="17"/>
      <c r="I45" s="16" t="s">
        <v>48</v>
      </c>
      <c r="J45" s="17"/>
      <c r="K45" s="16" t="s">
        <v>48</v>
      </c>
      <c r="L45" s="17"/>
      <c r="M45" s="16" t="s">
        <v>48</v>
      </c>
      <c r="N45" s="5"/>
      <c r="O45" s="5"/>
    </row>
    <row r="46" spans="7:15" ht="13.5" thickTop="1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53" ht="12.75">
      <c r="B53" t="s">
        <v>52</v>
      </c>
    </row>
    <row r="54" ht="12.75">
      <c r="B54" t="s">
        <v>86</v>
      </c>
    </row>
    <row r="55" ht="12.75">
      <c r="B55" t="s">
        <v>11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180" verticalDpi="18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B1">
      <selection activeCell="G7" sqref="G7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9.7109375" style="0" bestFit="1" customWidth="1"/>
  </cols>
  <sheetData>
    <row r="2" ht="12.75">
      <c r="B2" s="2" t="s">
        <v>15</v>
      </c>
    </row>
    <row r="3" ht="12.75">
      <c r="B3" t="s">
        <v>99</v>
      </c>
    </row>
    <row r="5" spans="9:11" ht="12.75">
      <c r="I5" s="15" t="s">
        <v>16</v>
      </c>
      <c r="J5" s="15"/>
      <c r="K5" s="15" t="s">
        <v>42</v>
      </c>
    </row>
    <row r="6" spans="9:11" ht="12.75">
      <c r="I6" s="15" t="s">
        <v>103</v>
      </c>
      <c r="J6" s="15"/>
      <c r="K6" s="15" t="s">
        <v>81</v>
      </c>
    </row>
    <row r="7" spans="9:11" ht="12.75">
      <c r="I7" s="15" t="s">
        <v>13</v>
      </c>
      <c r="J7" s="15"/>
      <c r="K7" s="15" t="s">
        <v>13</v>
      </c>
    </row>
    <row r="9" ht="12.75">
      <c r="B9" s="3" t="s">
        <v>17</v>
      </c>
    </row>
    <row r="11" spans="3:13" ht="12.75">
      <c r="C11" t="s">
        <v>18</v>
      </c>
      <c r="I11" s="5">
        <v>14284</v>
      </c>
      <c r="J11" s="5"/>
      <c r="K11" s="5">
        <v>14657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19</v>
      </c>
      <c r="I13" s="5">
        <v>18</v>
      </c>
      <c r="J13" s="5"/>
      <c r="K13" s="5">
        <v>40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20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21</v>
      </c>
      <c r="I17" s="6">
        <v>24876</v>
      </c>
      <c r="J17" s="5"/>
      <c r="K17" s="6">
        <v>25848</v>
      </c>
      <c r="L17" s="5"/>
      <c r="M17" s="5"/>
    </row>
    <row r="18" spans="3:13" ht="12.75">
      <c r="C18" t="s">
        <v>22</v>
      </c>
      <c r="I18" s="7">
        <v>2290</v>
      </c>
      <c r="J18" s="5"/>
      <c r="K18" s="7">
        <v>3861</v>
      </c>
      <c r="L18" s="5"/>
      <c r="M18" s="5"/>
    </row>
    <row r="19" spans="3:13" ht="12.75">
      <c r="C19" t="s">
        <v>23</v>
      </c>
      <c r="I19" s="7">
        <v>717</v>
      </c>
      <c r="J19" s="5"/>
      <c r="K19" s="7">
        <v>2174</v>
      </c>
      <c r="L19" s="5"/>
      <c r="M19" s="5"/>
    </row>
    <row r="20" spans="3:13" ht="12.75">
      <c r="C20" t="s">
        <v>24</v>
      </c>
      <c r="I20" s="7">
        <f>912+31</f>
        <v>943</v>
      </c>
      <c r="J20" s="5"/>
      <c r="K20" s="7">
        <v>1140</v>
      </c>
      <c r="L20" s="5"/>
      <c r="M20" s="5"/>
    </row>
    <row r="21" spans="9:13" ht="12.75">
      <c r="I21" s="8">
        <f>SUM(I17:I20)</f>
        <v>28826</v>
      </c>
      <c r="J21" s="5"/>
      <c r="K21" s="8">
        <f>SUM(K17:K20)</f>
        <v>33023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25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26</v>
      </c>
      <c r="I25" s="6">
        <v>107</v>
      </c>
      <c r="J25" s="5"/>
      <c r="K25" s="6">
        <v>300</v>
      </c>
      <c r="L25" s="5"/>
      <c r="M25" s="5"/>
    </row>
    <row r="26" spans="3:13" ht="12.75">
      <c r="C26" t="s">
        <v>27</v>
      </c>
      <c r="I26" s="7">
        <v>4489</v>
      </c>
      <c r="J26" s="5"/>
      <c r="K26" s="7">
        <v>4614</v>
      </c>
      <c r="L26" s="5"/>
      <c r="M26" s="5"/>
    </row>
    <row r="27" spans="3:13" ht="12.75">
      <c r="C27" t="s">
        <v>28</v>
      </c>
      <c r="I27" s="7">
        <f>5244+6+496+468+2</f>
        <v>6216</v>
      </c>
      <c r="J27" s="5"/>
      <c r="K27" s="7">
        <v>9295</v>
      </c>
      <c r="L27" s="5"/>
      <c r="M27" s="5"/>
    </row>
    <row r="28" spans="9:13" ht="12.75">
      <c r="I28" s="8">
        <f>SUM(I25:I27)</f>
        <v>10812</v>
      </c>
      <c r="J28" s="5"/>
      <c r="K28" s="8">
        <f>SUM(K25:K27)</f>
        <v>14209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29</v>
      </c>
      <c r="I30" s="5">
        <f>I21-I28</f>
        <v>18014</v>
      </c>
      <c r="J30" s="5"/>
      <c r="K30" s="5">
        <f>K21-K28</f>
        <v>18814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32316</v>
      </c>
      <c r="J32" s="5"/>
      <c r="K32" s="9">
        <f>K11+K13+K30</f>
        <v>33511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30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31</v>
      </c>
      <c r="I36" s="5">
        <v>54005</v>
      </c>
      <c r="J36" s="5"/>
      <c r="K36" s="5">
        <v>54000</v>
      </c>
      <c r="L36" s="5"/>
      <c r="M36" s="5"/>
    </row>
    <row r="37" spans="3:13" ht="12.75">
      <c r="C37" t="s">
        <v>32</v>
      </c>
      <c r="I37" s="10">
        <v>-21710</v>
      </c>
      <c r="J37" s="5"/>
      <c r="K37" s="10">
        <v>-20514</v>
      </c>
      <c r="L37" s="5"/>
      <c r="M37" s="5"/>
    </row>
    <row r="38" spans="3:13" ht="12.75">
      <c r="C38" t="s">
        <v>33</v>
      </c>
      <c r="I38" s="5">
        <f>SUM(I36:I37)</f>
        <v>32295</v>
      </c>
      <c r="J38" s="5"/>
      <c r="K38" s="5">
        <f>SUM(K36:K37)</f>
        <v>33486</v>
      </c>
      <c r="L38" s="5"/>
      <c r="M38" s="5"/>
    </row>
    <row r="39" spans="3:13" ht="12.75">
      <c r="C39" t="s">
        <v>28</v>
      </c>
      <c r="I39" s="5">
        <v>21</v>
      </c>
      <c r="J39" s="5"/>
      <c r="K39" s="5">
        <v>25</v>
      </c>
      <c r="L39" s="5"/>
      <c r="M39" s="5"/>
    </row>
    <row r="40" spans="9:13" ht="13.5" thickBot="1">
      <c r="I40" s="9">
        <f>SUM(I38:I39)</f>
        <v>32316</v>
      </c>
      <c r="J40" s="5"/>
      <c r="K40" s="9">
        <f>SUM(K38:K39)</f>
        <v>33511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34</v>
      </c>
      <c r="I43" s="18">
        <f>I38/54000</f>
        <v>0.5980555555555556</v>
      </c>
      <c r="J43" s="14"/>
      <c r="K43" s="18">
        <f>K38/54000</f>
        <v>0.6201111111111111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54</v>
      </c>
    </row>
    <row r="48" ht="12.75">
      <c r="B48" t="s">
        <v>86</v>
      </c>
    </row>
    <row r="49" ht="12.75">
      <c r="B49" t="s">
        <v>11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workbookViewId="0" topLeftCell="A1">
      <selection activeCell="E7" sqref="E7"/>
    </sheetView>
  </sheetViews>
  <sheetFormatPr defaultColWidth="9.140625" defaultRowHeight="12.75"/>
  <cols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35</v>
      </c>
    </row>
    <row r="3" ht="12.75">
      <c r="B3" t="s">
        <v>106</v>
      </c>
    </row>
    <row r="6" spans="5:13" ht="12.75">
      <c r="E6" s="15" t="s">
        <v>36</v>
      </c>
      <c r="F6" s="15"/>
      <c r="G6" s="15" t="s">
        <v>37</v>
      </c>
      <c r="H6" s="15"/>
      <c r="I6" s="15" t="s">
        <v>38</v>
      </c>
      <c r="J6" s="15"/>
      <c r="K6" s="15" t="s">
        <v>58</v>
      </c>
      <c r="L6" s="15"/>
      <c r="M6" s="15"/>
    </row>
    <row r="7" spans="5:13" ht="12.75">
      <c r="E7" s="15" t="s">
        <v>55</v>
      </c>
      <c r="F7" s="15"/>
      <c r="G7" s="15" t="s">
        <v>56</v>
      </c>
      <c r="H7" s="15"/>
      <c r="I7" s="15" t="s">
        <v>60</v>
      </c>
      <c r="J7" s="15"/>
      <c r="K7" s="15" t="s">
        <v>39</v>
      </c>
      <c r="L7" s="15"/>
      <c r="M7" s="15"/>
    </row>
    <row r="8" spans="5:13" ht="12.75">
      <c r="E8" s="15"/>
      <c r="F8" s="15"/>
      <c r="G8" s="15" t="s">
        <v>38</v>
      </c>
      <c r="H8" s="15"/>
      <c r="I8" s="15" t="s">
        <v>57</v>
      </c>
      <c r="J8" s="15"/>
      <c r="K8" s="15" t="s">
        <v>59</v>
      </c>
      <c r="L8" s="15"/>
      <c r="M8" s="15" t="s">
        <v>40</v>
      </c>
    </row>
    <row r="9" spans="5:13" ht="12.75">
      <c r="E9" s="15" t="s">
        <v>13</v>
      </c>
      <c r="F9" s="15"/>
      <c r="G9" s="15" t="s">
        <v>13</v>
      </c>
      <c r="H9" s="15"/>
      <c r="I9" s="15" t="s">
        <v>13</v>
      </c>
      <c r="J9" s="15"/>
      <c r="K9" s="15" t="s">
        <v>13</v>
      </c>
      <c r="L9" s="15"/>
      <c r="M9" s="15" t="s">
        <v>13</v>
      </c>
    </row>
    <row r="11" spans="2:13" ht="12.75">
      <c r="B11" s="3" t="s">
        <v>87</v>
      </c>
      <c r="E11" s="5">
        <v>54000</v>
      </c>
      <c r="F11" s="5"/>
      <c r="G11" s="5">
        <v>20</v>
      </c>
      <c r="H11" s="5"/>
      <c r="I11" s="5">
        <v>69</v>
      </c>
      <c r="J11" s="5"/>
      <c r="K11" s="5">
        <v>-17931</v>
      </c>
      <c r="L11" s="5"/>
      <c r="M11" s="5">
        <f>SUM(E11:L11)</f>
        <v>36158</v>
      </c>
    </row>
    <row r="12" spans="2:13" ht="12.75">
      <c r="B12" s="3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t="s">
        <v>83</v>
      </c>
      <c r="E13" s="19" t="s">
        <v>44</v>
      </c>
      <c r="F13" s="13"/>
      <c r="G13" s="19" t="s">
        <v>44</v>
      </c>
      <c r="H13" s="13"/>
      <c r="I13" s="19" t="s">
        <v>44</v>
      </c>
      <c r="J13" s="13"/>
      <c r="K13" s="13">
        <v>-2672</v>
      </c>
      <c r="L13" s="13"/>
      <c r="M13" s="13">
        <f>SUM(E13:L13)</f>
        <v>-2672</v>
      </c>
    </row>
    <row r="14" spans="5:13" ht="13.5" thickBot="1"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2.75">
      <c r="B15" s="3" t="s">
        <v>82</v>
      </c>
      <c r="E15" s="13">
        <f>SUM(E11:E12)</f>
        <v>54000</v>
      </c>
      <c r="F15" s="13"/>
      <c r="G15" s="13">
        <f>SUM(G11:G12)</f>
        <v>20</v>
      </c>
      <c r="H15" s="13"/>
      <c r="I15" s="13">
        <f>SUM(I11:I12)</f>
        <v>69</v>
      </c>
      <c r="J15" s="13"/>
      <c r="K15" s="13">
        <f>SUM(K11:K14)</f>
        <v>-20603</v>
      </c>
      <c r="L15" s="13"/>
      <c r="M15" s="13">
        <f>SUM(M11:M14)</f>
        <v>33486</v>
      </c>
    </row>
    <row r="16" spans="2:13" ht="12.75">
      <c r="B16" s="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12.75">
      <c r="B17" s="4" t="s">
        <v>88</v>
      </c>
      <c r="E17" s="19" t="s">
        <v>46</v>
      </c>
      <c r="F17" s="13"/>
      <c r="G17" s="19" t="s">
        <v>46</v>
      </c>
      <c r="H17" s="13"/>
      <c r="I17" s="19" t="s">
        <v>46</v>
      </c>
      <c r="J17" s="13"/>
      <c r="K17" s="13">
        <v>-1196</v>
      </c>
      <c r="L17" s="13"/>
      <c r="M17" s="13">
        <f>SUM(K17:L17)</f>
        <v>-1196</v>
      </c>
    </row>
    <row r="18" spans="2:13" ht="12.75">
      <c r="B18" s="4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2.75">
      <c r="B19" s="4" t="s">
        <v>104</v>
      </c>
      <c r="E19" s="5"/>
      <c r="F19" s="5"/>
      <c r="G19" s="5"/>
      <c r="H19" s="5"/>
      <c r="I19" s="5"/>
      <c r="J19" s="5"/>
      <c r="K19" s="5"/>
      <c r="L19" s="5"/>
      <c r="M19" s="5"/>
    </row>
    <row r="20" spans="2:13" ht="13.5" thickBot="1">
      <c r="B20" s="4" t="s">
        <v>105</v>
      </c>
      <c r="E20" s="29">
        <v>5</v>
      </c>
      <c r="F20" s="21"/>
      <c r="G20" s="21" t="s">
        <v>46</v>
      </c>
      <c r="H20" s="21"/>
      <c r="I20" s="21" t="s">
        <v>46</v>
      </c>
      <c r="J20" s="21"/>
      <c r="K20" s="21" t="s">
        <v>46</v>
      </c>
      <c r="L20" s="12"/>
      <c r="M20" s="12">
        <f>E20</f>
        <v>5</v>
      </c>
    </row>
    <row r="21" spans="2:13" ht="12.75">
      <c r="B21" s="4"/>
      <c r="E21" s="19"/>
      <c r="F21" s="19"/>
      <c r="G21" s="19"/>
      <c r="H21" s="19"/>
      <c r="I21" s="19"/>
      <c r="J21" s="19"/>
      <c r="K21" s="13"/>
      <c r="L21" s="13"/>
      <c r="M21" s="13"/>
    </row>
    <row r="22" spans="2:13" ht="13.5" thickBot="1">
      <c r="B22" s="3" t="s">
        <v>107</v>
      </c>
      <c r="E22" s="12">
        <f>SUM(E15:E21)</f>
        <v>54005</v>
      </c>
      <c r="F22" s="12"/>
      <c r="G22" s="12">
        <f>SUM(G15:G21)</f>
        <v>20</v>
      </c>
      <c r="H22" s="12"/>
      <c r="I22" s="12">
        <f>SUM(I15:I21)</f>
        <v>69</v>
      </c>
      <c r="J22" s="12"/>
      <c r="K22" s="12">
        <f>SUM(K15:K21)</f>
        <v>-21799</v>
      </c>
      <c r="L22" s="12"/>
      <c r="M22" s="12">
        <f>SUM(M15:M21)</f>
        <v>32295</v>
      </c>
    </row>
    <row r="23" spans="5:13" ht="12.75">
      <c r="E23" s="5"/>
      <c r="F23" s="5"/>
      <c r="G23" s="5"/>
      <c r="H23" s="5"/>
      <c r="I23" s="5"/>
      <c r="J23" s="5"/>
      <c r="K23" s="5"/>
      <c r="L23" s="5"/>
      <c r="M23" s="5"/>
    </row>
    <row r="24" spans="5:13" ht="12.75">
      <c r="E24" s="5"/>
      <c r="F24" s="5"/>
      <c r="G24" s="5"/>
      <c r="H24" s="5"/>
      <c r="I24" s="5"/>
      <c r="J24" s="5"/>
      <c r="K24" s="5"/>
      <c r="L24" s="5"/>
      <c r="M24" s="5"/>
    </row>
    <row r="25" spans="5:13" ht="12.75">
      <c r="E25" s="5"/>
      <c r="F25" s="5"/>
      <c r="G25" s="5"/>
      <c r="H25" s="5"/>
      <c r="I25" s="5"/>
      <c r="J25" s="5"/>
      <c r="K25" s="5"/>
      <c r="L25" s="5"/>
      <c r="M25" s="5"/>
    </row>
    <row r="26" spans="5:13" ht="12.75">
      <c r="E26" s="5"/>
      <c r="F26" s="5"/>
      <c r="G26" s="5"/>
      <c r="H26" s="5"/>
      <c r="I26" s="5"/>
      <c r="J26" s="5"/>
      <c r="K26" s="5"/>
      <c r="L26" s="5"/>
      <c r="M26" s="5"/>
    </row>
    <row r="27" spans="5:13" ht="12.75">
      <c r="E27" s="5"/>
      <c r="F27" s="5"/>
      <c r="G27" s="5"/>
      <c r="H27" s="5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5:13" ht="12.75">
      <c r="E29" s="5"/>
      <c r="F29" s="5"/>
      <c r="G29" s="5"/>
      <c r="H29" s="5"/>
      <c r="I29" s="5"/>
      <c r="J29" s="5"/>
      <c r="K29" s="5"/>
      <c r="L29" s="5"/>
      <c r="M29" s="5"/>
    </row>
    <row r="30" spans="5:13" ht="12.75">
      <c r="E30" s="5"/>
      <c r="F30" s="5"/>
      <c r="G30" s="5"/>
      <c r="H30" s="5"/>
      <c r="I30" s="5"/>
      <c r="J30" s="5"/>
      <c r="K30" s="5"/>
      <c r="L30" s="5"/>
      <c r="M30" s="5"/>
    </row>
    <row r="31" spans="5:13" ht="12.75">
      <c r="E31" s="5"/>
      <c r="F31" s="5"/>
      <c r="G31" s="5"/>
      <c r="H31" s="5"/>
      <c r="I31" s="5"/>
      <c r="J31" s="5"/>
      <c r="K31" s="5"/>
      <c r="L31" s="5"/>
      <c r="M31" s="5"/>
    </row>
    <row r="32" spans="5:13" ht="12.75">
      <c r="E32" s="5"/>
      <c r="F32" s="5"/>
      <c r="G32" s="5"/>
      <c r="H32" s="5"/>
      <c r="I32" s="5"/>
      <c r="J32" s="5"/>
      <c r="K32" s="5"/>
      <c r="L32" s="5"/>
      <c r="M32" s="5"/>
    </row>
    <row r="33" spans="5:13" ht="12.75">
      <c r="E33" s="5"/>
      <c r="F33" s="5"/>
      <c r="G33" s="5"/>
      <c r="H33" s="5"/>
      <c r="I33" s="5"/>
      <c r="J33" s="5"/>
      <c r="K33" s="5"/>
      <c r="L33" s="5"/>
      <c r="M33" s="5"/>
    </row>
    <row r="34" spans="5:13" ht="12.75">
      <c r="E34" s="5"/>
      <c r="F34" s="5"/>
      <c r="G34" s="5"/>
      <c r="H34" s="5"/>
      <c r="I34" s="5"/>
      <c r="J34" s="5"/>
      <c r="K34" s="5"/>
      <c r="L34" s="5"/>
      <c r="M34" s="5"/>
    </row>
    <row r="35" spans="5:13" ht="12.75">
      <c r="E35" s="5"/>
      <c r="F35" s="5"/>
      <c r="G35" s="5"/>
      <c r="H35" s="5"/>
      <c r="I35" s="5"/>
      <c r="J35" s="5"/>
      <c r="K35" s="5"/>
      <c r="L35" s="5"/>
      <c r="M35" s="5"/>
    </row>
    <row r="39" ht="12.75">
      <c r="B39" t="s">
        <v>53</v>
      </c>
    </row>
    <row r="40" ht="12.75">
      <c r="B40" t="s">
        <v>86</v>
      </c>
    </row>
    <row r="41" ht="12.75">
      <c r="B41" t="s">
        <v>11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workbookViewId="0" topLeftCell="B52">
      <selection activeCell="E6" sqref="E6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49</v>
      </c>
    </row>
    <row r="2" ht="12.75">
      <c r="B2" t="s">
        <v>106</v>
      </c>
    </row>
    <row r="4" spans="8:10" ht="12.75">
      <c r="H4" s="32" t="s">
        <v>100</v>
      </c>
      <c r="I4" s="32"/>
      <c r="J4" s="32"/>
    </row>
    <row r="5" spans="8:10" ht="12.75">
      <c r="H5" s="22" t="s">
        <v>108</v>
      </c>
      <c r="I5" s="15"/>
      <c r="J5" s="22" t="s">
        <v>109</v>
      </c>
    </row>
    <row r="6" spans="8:10" ht="12.75">
      <c r="H6" s="15" t="s">
        <v>13</v>
      </c>
      <c r="I6" s="15"/>
      <c r="J6" s="15" t="s">
        <v>13</v>
      </c>
    </row>
    <row r="8" spans="2:11" ht="12.75">
      <c r="B8" s="3" t="s">
        <v>74</v>
      </c>
      <c r="H8" s="5">
        <v>-1201</v>
      </c>
      <c r="I8" s="5"/>
      <c r="J8" s="5">
        <v>-1231</v>
      </c>
      <c r="K8" s="5"/>
    </row>
    <row r="9" spans="2:11" ht="12.75">
      <c r="B9" s="3" t="s">
        <v>62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73</v>
      </c>
      <c r="H11" s="5">
        <v>-248</v>
      </c>
      <c r="I11" s="5"/>
      <c r="J11" s="5">
        <v>-453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75</v>
      </c>
      <c r="H13" s="5">
        <f>SUM(H8:H12)</f>
        <v>-1449</v>
      </c>
      <c r="I13" s="5"/>
      <c r="J13" s="5">
        <f>SUM(J8:J12)</f>
        <v>-1684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47</v>
      </c>
      <c r="H15" s="5"/>
      <c r="I15" s="5"/>
      <c r="J15" s="5"/>
      <c r="K15" s="5"/>
    </row>
    <row r="16" spans="2:11" ht="12.75">
      <c r="B16" t="s">
        <v>63</v>
      </c>
      <c r="H16" s="13">
        <v>4848</v>
      </c>
      <c r="I16" s="5"/>
      <c r="J16" s="13">
        <v>1655</v>
      </c>
      <c r="K16" s="5"/>
    </row>
    <row r="17" spans="2:11" ht="12.75">
      <c r="B17" t="s">
        <v>64</v>
      </c>
      <c r="H17" s="10">
        <v>-318</v>
      </c>
      <c r="I17" s="5"/>
      <c r="J17" s="10">
        <v>-1168</v>
      </c>
      <c r="K17" s="5"/>
    </row>
    <row r="18" spans="2:11" ht="12.75">
      <c r="B18" s="3" t="s">
        <v>90</v>
      </c>
      <c r="G18" s="5"/>
      <c r="H18" s="5">
        <f>SUM(H16:H17)+H13</f>
        <v>3081</v>
      </c>
      <c r="I18" s="5"/>
      <c r="J18" s="5">
        <f>SUM(J16:J17)+J13</f>
        <v>-1197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30" t="s">
        <v>89</v>
      </c>
      <c r="H20" s="11" t="s">
        <v>43</v>
      </c>
      <c r="I20" s="5"/>
      <c r="J20" s="5">
        <v>3</v>
      </c>
      <c r="K20" s="5"/>
    </row>
    <row r="21" spans="2:11" ht="12.75">
      <c r="B21" t="s">
        <v>65</v>
      </c>
      <c r="H21" s="5">
        <v>-145</v>
      </c>
      <c r="I21" s="5"/>
      <c r="J21" s="5">
        <v>-361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92</v>
      </c>
      <c r="H23" s="5">
        <f>H18+H21</f>
        <v>2936</v>
      </c>
      <c r="I23" s="5"/>
      <c r="J23" s="5">
        <f>SUM(J18:J22)</f>
        <v>-1555</v>
      </c>
      <c r="K23" s="5"/>
    </row>
    <row r="24" spans="2:11" ht="12.75">
      <c r="B24" s="3" t="s">
        <v>91</v>
      </c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66</v>
      </c>
      <c r="H26" s="5"/>
      <c r="I26" s="5"/>
      <c r="J26" s="5"/>
      <c r="K26" s="5"/>
    </row>
    <row r="27" spans="2:11" ht="12.75">
      <c r="B27" t="s">
        <v>67</v>
      </c>
      <c r="H27" s="26">
        <v>5</v>
      </c>
      <c r="I27" s="5"/>
      <c r="J27" s="26">
        <v>0</v>
      </c>
      <c r="K27" s="5"/>
    </row>
    <row r="28" spans="2:11" ht="12.75">
      <c r="B28" t="s">
        <v>68</v>
      </c>
      <c r="H28" s="27">
        <f>63-116</f>
        <v>-53</v>
      </c>
      <c r="I28" s="5"/>
      <c r="J28" s="27">
        <v>-39</v>
      </c>
      <c r="K28" s="5"/>
    </row>
    <row r="29" spans="2:11" ht="12.75">
      <c r="B29" s="3" t="s">
        <v>93</v>
      </c>
      <c r="H29" s="13">
        <f>SUM(H27:H28)</f>
        <v>-48</v>
      </c>
      <c r="I29" s="5"/>
      <c r="J29" s="13">
        <f>SUM(J28)</f>
        <v>-39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69</v>
      </c>
      <c r="H31" s="5"/>
      <c r="I31" s="5"/>
      <c r="J31" s="5"/>
      <c r="K31" s="5"/>
    </row>
    <row r="32" spans="2:11" ht="12.75">
      <c r="B32" t="s">
        <v>70</v>
      </c>
      <c r="H32" s="8">
        <v>-553</v>
      </c>
      <c r="I32" s="5"/>
      <c r="J32" s="8">
        <v>-407</v>
      </c>
      <c r="K32" s="5"/>
    </row>
    <row r="33" spans="8:11" ht="12.75">
      <c r="H33" s="5"/>
      <c r="I33" s="5"/>
      <c r="J33" s="5"/>
      <c r="K33" s="5"/>
    </row>
    <row r="34" spans="2:11" ht="12.75">
      <c r="B34" s="3" t="s">
        <v>94</v>
      </c>
      <c r="H34" s="5">
        <f>SUM(H31:H32)</f>
        <v>-553</v>
      </c>
      <c r="I34" s="5"/>
      <c r="J34" s="5">
        <f>SUM(J32)</f>
        <v>-407</v>
      </c>
      <c r="K34" s="5"/>
    </row>
    <row r="35" spans="8:11" ht="12.75">
      <c r="H35" s="10"/>
      <c r="I35" s="5"/>
      <c r="J35" s="10"/>
      <c r="K35" s="5"/>
    </row>
    <row r="36" spans="2:11" ht="12.75">
      <c r="B36" s="3" t="s">
        <v>71</v>
      </c>
      <c r="H36" s="5">
        <f>H23+H29+H34</f>
        <v>2335</v>
      </c>
      <c r="I36" s="5"/>
      <c r="J36" s="5">
        <f>J23+J29+J34</f>
        <v>-2001</v>
      </c>
      <c r="K36" s="5"/>
    </row>
    <row r="37" spans="8:11" ht="12.75">
      <c r="H37" s="5"/>
      <c r="I37" s="5"/>
      <c r="J37" s="5"/>
      <c r="K37" s="5"/>
    </row>
    <row r="38" spans="2:11" ht="12.75">
      <c r="B38" s="3" t="s">
        <v>72</v>
      </c>
      <c r="H38" s="5">
        <v>-1888</v>
      </c>
      <c r="I38" s="5"/>
      <c r="J38" s="5">
        <v>470</v>
      </c>
      <c r="K38" s="5"/>
    </row>
    <row r="39" spans="8:11" ht="12.75">
      <c r="H39" s="5"/>
      <c r="I39" s="5"/>
      <c r="J39" s="5"/>
      <c r="K39" s="5"/>
    </row>
    <row r="40" spans="2:11" ht="13.5" thickBot="1">
      <c r="B40" s="3" t="s">
        <v>95</v>
      </c>
      <c r="H40" s="9">
        <f>SUM(H36:H39)</f>
        <v>447</v>
      </c>
      <c r="I40" s="5"/>
      <c r="J40" s="9">
        <f>SUM(J36:J39)</f>
        <v>-1531</v>
      </c>
      <c r="K40" s="5"/>
    </row>
    <row r="41" spans="8:11" ht="13.5" thickTop="1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spans="2:9" ht="12.75">
      <c r="B43" t="s">
        <v>96</v>
      </c>
      <c r="I43" s="5"/>
    </row>
    <row r="44" ht="12.75">
      <c r="B44" t="s">
        <v>41</v>
      </c>
    </row>
    <row r="46" spans="8:10" ht="12.75">
      <c r="H46" s="32" t="s">
        <v>100</v>
      </c>
      <c r="I46" s="32"/>
      <c r="J46" s="32"/>
    </row>
    <row r="47" spans="8:10" ht="12.75">
      <c r="H47" s="22">
        <v>38168</v>
      </c>
      <c r="I47" s="15"/>
      <c r="J47" s="28">
        <v>37802</v>
      </c>
    </row>
    <row r="48" spans="8:10" ht="12.75">
      <c r="H48" s="15" t="s">
        <v>13</v>
      </c>
      <c r="I48" s="15"/>
      <c r="J48" s="15" t="s">
        <v>13</v>
      </c>
    </row>
    <row r="50" spans="2:10" ht="12.75">
      <c r="B50" t="s">
        <v>24</v>
      </c>
      <c r="H50" s="5">
        <v>943</v>
      </c>
      <c r="I50" s="5"/>
      <c r="J50" s="5">
        <v>1563</v>
      </c>
    </row>
    <row r="51" spans="2:10" ht="12.75">
      <c r="B51" t="s">
        <v>61</v>
      </c>
      <c r="H51" s="5">
        <v>-496</v>
      </c>
      <c r="I51" s="5"/>
      <c r="J51" s="5">
        <v>-3094</v>
      </c>
    </row>
    <row r="52" spans="8:10" ht="13.5" thickBot="1">
      <c r="H52" s="9">
        <f>SUM(H50:H51)</f>
        <v>447</v>
      </c>
      <c r="I52" s="5"/>
      <c r="J52" s="9">
        <f>SUM(J50:J51)</f>
        <v>-1531</v>
      </c>
    </row>
    <row r="53" spans="9:10" ht="13.5" thickTop="1">
      <c r="I53" s="5"/>
      <c r="J53" s="5"/>
    </row>
    <row r="54" spans="8:10" ht="12.75">
      <c r="H54" s="5"/>
      <c r="I54" s="5"/>
      <c r="J54" s="5"/>
    </row>
    <row r="55" spans="2:11" ht="12.75">
      <c r="B55" t="s">
        <v>80</v>
      </c>
      <c r="H55" s="5"/>
      <c r="I55" s="5"/>
      <c r="J55" s="5"/>
      <c r="K55" s="5"/>
    </row>
    <row r="56" spans="2:11" ht="12.75">
      <c r="B56" t="s">
        <v>86</v>
      </c>
      <c r="H56" s="5"/>
      <c r="I56" s="5"/>
      <c r="J56" s="5"/>
      <c r="K56" s="5"/>
    </row>
    <row r="57" spans="2:11" ht="12.75">
      <c r="B57" t="s">
        <v>11</v>
      </c>
      <c r="H57" s="5"/>
      <c r="I57" s="5"/>
      <c r="J57" s="5"/>
      <c r="K57" s="5"/>
    </row>
  </sheetData>
  <mergeCells count="2">
    <mergeCell ref="H4:J4"/>
    <mergeCell ref="H46:J46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Agnes</cp:lastModifiedBy>
  <cp:lastPrinted>2004-08-19T04:32:37Z</cp:lastPrinted>
  <dcterms:created xsi:type="dcterms:W3CDTF">2003-07-13T11:27:25Z</dcterms:created>
  <dcterms:modified xsi:type="dcterms:W3CDTF">2004-08-19T04:36:05Z</dcterms:modified>
  <cp:category/>
  <cp:version/>
  <cp:contentType/>
  <cp:contentStatus/>
</cp:coreProperties>
</file>