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795" firstSheet="7" activeTab="9"/>
  </bookViews>
  <sheets>
    <sheet name="0000" sheetId="1" state="veryHidden" r:id="rId1"/>
    <sheet name="1000" sheetId="2" state="veryHidden" r:id="rId2"/>
    <sheet name="2000" sheetId="3" state="veryHidden" r:id="rId3"/>
    <sheet name="0001" sheetId="4" state="veryHidden" r:id="rId4"/>
    <sheet name="3000" sheetId="5" state="veryHidden" r:id="rId5"/>
    <sheet name="4000" sheetId="6" state="veryHidden" r:id="rId6"/>
    <sheet name="Conso BSsept06 (final)" sheetId="7" r:id="rId7"/>
    <sheet name="Conso IS SEPT06(FINAL)" sheetId="8" r:id="rId8"/>
    <sheet name="Conso EquitySEPT06 (FINAL)" sheetId="9" r:id="rId9"/>
    <sheet name="Conso CF sept06" sheetId="10" r:id="rId10"/>
    <sheet name="Conso NotesSEPT06 (final)" sheetId="11" r:id="rId11"/>
  </sheets>
  <definedNames/>
  <calcPr fullCalcOnLoad="1"/>
</workbook>
</file>

<file path=xl/sharedStrings.xml><?xml version="1.0" encoding="utf-8"?>
<sst xmlns="http://schemas.openxmlformats.org/spreadsheetml/2006/main" count="134" uniqueCount="104">
  <si>
    <t>Notes</t>
  </si>
  <si>
    <t>(RM)</t>
  </si>
  <si>
    <t>Share Capital</t>
  </si>
  <si>
    <t>Current Assets</t>
  </si>
  <si>
    <t>Current Liabilities</t>
  </si>
  <si>
    <t>Authorised :-</t>
  </si>
  <si>
    <t xml:space="preserve">    30,000,000 ordinary shares of RM1.00 each</t>
  </si>
  <si>
    <t>Issued and fully paid :-</t>
  </si>
  <si>
    <t>Share premium</t>
  </si>
  <si>
    <t>Capital reserve</t>
  </si>
  <si>
    <t>Trade debtors</t>
  </si>
  <si>
    <t>Other debtors</t>
  </si>
  <si>
    <t>Trade creditors</t>
  </si>
  <si>
    <t>Other creditors</t>
  </si>
  <si>
    <t>Revenue</t>
  </si>
  <si>
    <t>Cost of Sales</t>
  </si>
  <si>
    <t xml:space="preserve">    After Taxation</t>
  </si>
  <si>
    <t xml:space="preserve">    Before Taxation</t>
  </si>
  <si>
    <t>Share</t>
  </si>
  <si>
    <t>Capital</t>
  </si>
  <si>
    <t>Premium</t>
  </si>
  <si>
    <t>Reserve</t>
  </si>
  <si>
    <t>Total</t>
  </si>
  <si>
    <t>As At</t>
  </si>
  <si>
    <t>Amount owing to a director</t>
  </si>
  <si>
    <t xml:space="preserve">(a)  The amount owing to a director represents short term advance from Tan Sri Abdul Aziz Abdul Rahman, and </t>
  </si>
  <si>
    <t xml:space="preserve">      is unsecured and interest free.</t>
  </si>
  <si>
    <t>SECURED</t>
  </si>
  <si>
    <t xml:space="preserve">      Interest</t>
  </si>
  <si>
    <t xml:space="preserve">  Syndicated Term Loan (Affin Merchant Bank)</t>
  </si>
  <si>
    <t>UNSECURED</t>
  </si>
  <si>
    <t xml:space="preserve">  Term Loan (RHB)</t>
  </si>
  <si>
    <t xml:space="preserve">  Revolving Credit (UOB)</t>
  </si>
  <si>
    <t xml:space="preserve">  Bank Overdraft (UOB)</t>
  </si>
  <si>
    <t>Secured</t>
  </si>
  <si>
    <t>Unsecured</t>
  </si>
  <si>
    <t xml:space="preserve">      Total Borrowings</t>
  </si>
  <si>
    <t>Note :-</t>
  </si>
  <si>
    <t>1.    Share Capital</t>
  </si>
  <si>
    <t>3.  Debtors</t>
  </si>
  <si>
    <t>5.  Bank Borrowings</t>
  </si>
  <si>
    <t>4(a)</t>
  </si>
  <si>
    <t>Gross Profit / (Loss)</t>
  </si>
  <si>
    <t xml:space="preserve">The Condensed Consolidated Balance Sheet should be read in conjunction with the Annual Report for </t>
  </si>
  <si>
    <t>The Condensed Consolidated Statement of Changes in Equity should be read in conjunction with the</t>
  </si>
  <si>
    <t xml:space="preserve">The Condensed Consolidated Cash Flow Statement should be read in conjunction with the Annual Report for </t>
  </si>
  <si>
    <t>Cash and bank balances</t>
  </si>
  <si>
    <t>Less : Allowance for doubtful debts</t>
  </si>
  <si>
    <t>ASSETS</t>
  </si>
  <si>
    <t>Property ,plant and equipment</t>
  </si>
  <si>
    <t>TOTAL ASSETS</t>
  </si>
  <si>
    <t>Financed by :</t>
  </si>
  <si>
    <t>Total Equity</t>
  </si>
  <si>
    <t>Total Liabilities</t>
  </si>
  <si>
    <t>TOTAL EQUITY AND LIABILITIES</t>
  </si>
  <si>
    <t>the year ended 2005.</t>
  </si>
  <si>
    <t>3 months ended</t>
  </si>
  <si>
    <t>Other Income</t>
  </si>
  <si>
    <t>Administration expenses</t>
  </si>
  <si>
    <t>Finance Costs</t>
  </si>
  <si>
    <t>Income tax expenses</t>
  </si>
  <si>
    <t>Annual Report for the year ended 2005.</t>
  </si>
  <si>
    <t>Attributable to Equity Holders</t>
  </si>
  <si>
    <t>Non Distributable</t>
  </si>
  <si>
    <t>Distributable</t>
  </si>
  <si>
    <t>Accumulated</t>
  </si>
  <si>
    <t>Loss</t>
  </si>
  <si>
    <t>At  1 January 2005</t>
  </si>
  <si>
    <t>At  1 January 2006</t>
  </si>
  <si>
    <t>Cash and cash equivalents at beginning of financial period</t>
  </si>
  <si>
    <t>Cash and cash equivalents at end of financial period</t>
  </si>
  <si>
    <t>Cash and cash equivalents at end of financial period comprise the following :</t>
  </si>
  <si>
    <t>As at</t>
  </si>
  <si>
    <t xml:space="preserve">Cash and bank balances </t>
  </si>
  <si>
    <t>Bank overdrafts</t>
  </si>
  <si>
    <t>the year ended 2005</t>
  </si>
  <si>
    <t xml:space="preserve"> </t>
  </si>
  <si>
    <t>(Loss) before tax</t>
  </si>
  <si>
    <t xml:space="preserve">( LOSS) FOR THE PERIOD </t>
  </si>
  <si>
    <t>( Loss) per Ordinary Shares (sen)</t>
  </si>
  <si>
    <t>The Condensed Consolidated Income Statements should be read in conjunction with the Annual Report for the year ended 2005.</t>
  </si>
  <si>
    <t>(Loss) for the period</t>
  </si>
  <si>
    <t>(Accumulated loss)</t>
  </si>
  <si>
    <t xml:space="preserve">  Term Loan (SME Bank )</t>
  </si>
  <si>
    <t xml:space="preserve">  Revolving Loan (SME Bank)</t>
  </si>
  <si>
    <t>EQUITY AND LIABILITIES</t>
  </si>
  <si>
    <t>Trade and other payables</t>
  </si>
  <si>
    <t>Hire Purchase Creditors</t>
  </si>
  <si>
    <t>Bank Borrowings</t>
  </si>
  <si>
    <t>Provision for Retrenchment Benefits</t>
  </si>
  <si>
    <t>Capital Reduction</t>
  </si>
  <si>
    <t xml:space="preserve">    7,955,000 ordinary shares of RM1.00 each</t>
  </si>
  <si>
    <t>9 months ended</t>
  </si>
  <si>
    <t>At 30 Sept 2005</t>
  </si>
  <si>
    <t>At 30 Sept 2006</t>
  </si>
  <si>
    <t>30/09/2005</t>
  </si>
  <si>
    <t>Debtors</t>
  </si>
  <si>
    <t>Reserves</t>
  </si>
  <si>
    <t>Net cash generated from/(used in) investing activities</t>
  </si>
  <si>
    <t>Net cash generated from/(used in) operating activities</t>
  </si>
  <si>
    <t>Net cash generated from/(used in) financing activities</t>
  </si>
  <si>
    <t>4.  Trade and Other Payables</t>
  </si>
  <si>
    <t>2.   Reserves</t>
  </si>
  <si>
    <t>Net increase/(decrease) in cash and cash equivalents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</si>
</sst>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_);_(* \(#,##0\);_(* &quot;-&quot;??_);_(@_)"/>
    <numFmt numFmtId="179" formatCode="0.00_)"/>
    <numFmt numFmtId="180" formatCode="dd/mm/yyyy"/>
    <numFmt numFmtId="181" formatCode="_(* #,##0.0_);_(* \(#,##0.0\);_(* &quot;-&quot;??_);_(@_)"/>
    <numFmt numFmtId="182" formatCode="_(* #,##0.000_);_(* \(#,##0.000\);_(* &quot;-&quot;??_);_(@_)"/>
    <numFmt numFmtId="183" formatCode="_(* #,##0.0000_);_(* \(#,##0.0000\);_(* &quot;-&quot;??_);_(@_)"/>
  </numFmts>
  <fonts count="15">
    <font>
      <sz val="10"/>
      <name val="Arial"/>
      <family val="0"/>
    </font>
    <font>
      <sz val="8"/>
      <name val="Arial"/>
      <family val="2"/>
    </font>
    <font>
      <b/>
      <i/>
      <sz val="16"/>
      <name val="Helv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b/>
      <i/>
      <u val="single"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i/>
      <sz val="9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8" fontId="1" fillId="2" borderId="0" applyNumberFormat="0" applyBorder="0" applyAlignment="0" applyProtection="0"/>
    <xf numFmtId="10" fontId="1" fillId="3" borderId="1" applyNumberFormat="0" applyBorder="0" applyAlignment="0" applyProtection="0"/>
    <xf numFmtId="179" fontId="2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3" fontId="3" fillId="0" borderId="0" xfId="15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8" fontId="3" fillId="0" borderId="0" xfId="15" applyNumberFormat="1" applyFont="1" applyAlignment="1">
      <alignment horizontal="center"/>
    </xf>
    <xf numFmtId="178" fontId="3" fillId="0" borderId="2" xfId="15" applyNumberFormat="1" applyFont="1" applyBorder="1" applyAlignment="1">
      <alignment/>
    </xf>
    <xf numFmtId="178" fontId="3" fillId="0" borderId="0" xfId="15" applyNumberFormat="1" applyFont="1" applyAlignment="1">
      <alignment/>
    </xf>
    <xf numFmtId="0" fontId="4" fillId="0" borderId="0" xfId="0" applyFont="1" applyAlignment="1">
      <alignment horizontal="center"/>
    </xf>
    <xf numFmtId="178" fontId="0" fillId="0" borderId="0" xfId="15" applyNumberFormat="1" applyFont="1" applyAlignment="1">
      <alignment/>
    </xf>
    <xf numFmtId="178" fontId="0" fillId="0" borderId="3" xfId="15" applyNumberFormat="1" applyFont="1" applyBorder="1" applyAlignment="1">
      <alignment/>
    </xf>
    <xf numFmtId="178" fontId="3" fillId="0" borderId="0" xfId="0" applyNumberFormat="1" applyFont="1" applyAlignment="1">
      <alignment horizontal="center"/>
    </xf>
    <xf numFmtId="178" fontId="0" fillId="0" borderId="0" xfId="0" applyNumberFormat="1" applyFont="1" applyAlignment="1">
      <alignment/>
    </xf>
    <xf numFmtId="178" fontId="6" fillId="0" borderId="0" xfId="15" applyNumberFormat="1" applyFont="1" applyAlignment="1">
      <alignment horizontal="center"/>
    </xf>
    <xf numFmtId="178" fontId="6" fillId="0" borderId="0" xfId="15" applyNumberFormat="1" applyFont="1" applyAlignment="1" quotePrefix="1">
      <alignment horizontal="center"/>
    </xf>
    <xf numFmtId="178" fontId="7" fillId="0" borderId="0" xfId="15" applyNumberFormat="1" applyFont="1" applyAlignment="1">
      <alignment/>
    </xf>
    <xf numFmtId="178" fontId="7" fillId="0" borderId="3" xfId="15" applyNumberFormat="1" applyFont="1" applyBorder="1" applyAlignment="1">
      <alignment/>
    </xf>
    <xf numFmtId="178" fontId="6" fillId="0" borderId="2" xfId="15" applyNumberFormat="1" applyFont="1" applyBorder="1" applyAlignment="1">
      <alignment/>
    </xf>
    <xf numFmtId="0" fontId="9" fillId="0" borderId="0" xfId="0" applyFont="1" applyAlignment="1">
      <alignment/>
    </xf>
    <xf numFmtId="43" fontId="7" fillId="0" borderId="0" xfId="15" applyNumberFormat="1" applyFont="1" applyAlignment="1">
      <alignment/>
    </xf>
    <xf numFmtId="43" fontId="3" fillId="0" borderId="0" xfId="0" applyNumberFormat="1" applyFont="1" applyAlignment="1">
      <alignment horizontal="center"/>
    </xf>
    <xf numFmtId="43" fontId="0" fillId="0" borderId="0" xfId="0" applyNumberFormat="1" applyAlignment="1">
      <alignment/>
    </xf>
    <xf numFmtId="43" fontId="4" fillId="0" borderId="0" xfId="0" applyNumberFormat="1" applyFont="1" applyAlignment="1">
      <alignment/>
    </xf>
    <xf numFmtId="0" fontId="0" fillId="0" borderId="0" xfId="0" applyFont="1" applyAlignment="1">
      <alignment/>
    </xf>
    <xf numFmtId="178" fontId="7" fillId="0" borderId="2" xfId="15" applyNumberFormat="1" applyFont="1" applyBorder="1" applyAlignment="1">
      <alignment/>
    </xf>
    <xf numFmtId="178" fontId="7" fillId="0" borderId="0" xfId="15" applyNumberFormat="1" applyFont="1" applyBorder="1" applyAlignment="1">
      <alignment/>
    </xf>
    <xf numFmtId="178" fontId="8" fillId="0" borderId="0" xfId="15" applyNumberFormat="1" applyFont="1" applyAlignment="1">
      <alignment/>
    </xf>
    <xf numFmtId="178" fontId="7" fillId="0" borderId="4" xfId="15" applyNumberFormat="1" applyFont="1" applyBorder="1" applyAlignment="1">
      <alignment/>
    </xf>
    <xf numFmtId="178" fontId="6" fillId="0" borderId="5" xfId="15" applyNumberFormat="1" applyFont="1" applyBorder="1" applyAlignment="1">
      <alignment/>
    </xf>
    <xf numFmtId="178" fontId="0" fillId="0" borderId="0" xfId="0" applyNumberFormat="1" applyAlignment="1">
      <alignment/>
    </xf>
    <xf numFmtId="178" fontId="4" fillId="0" borderId="0" xfId="0" applyNumberFormat="1" applyFont="1" applyAlignment="1">
      <alignment/>
    </xf>
    <xf numFmtId="178" fontId="0" fillId="0" borderId="0" xfId="0" applyNumberFormat="1" applyBorder="1" applyAlignment="1">
      <alignment/>
    </xf>
    <xf numFmtId="43" fontId="3" fillId="0" borderId="0" xfId="0" applyNumberFormat="1" applyFont="1" applyAlignment="1">
      <alignment/>
    </xf>
    <xf numFmtId="178" fontId="6" fillId="0" borderId="0" xfId="15" applyNumberFormat="1" applyFont="1" applyAlignment="1">
      <alignment/>
    </xf>
    <xf numFmtId="178" fontId="0" fillId="0" borderId="0" xfId="15" applyNumberFormat="1" applyFont="1" applyBorder="1" applyAlignment="1">
      <alignment/>
    </xf>
    <xf numFmtId="178" fontId="4" fillId="0" borderId="0" xfId="15" applyNumberFormat="1" applyFont="1" applyAlignment="1">
      <alignment/>
    </xf>
    <xf numFmtId="43" fontId="4" fillId="0" borderId="0" xfId="15" applyFont="1" applyAlignment="1">
      <alignment/>
    </xf>
    <xf numFmtId="43" fontId="4" fillId="0" borderId="2" xfId="15" applyFont="1" applyBorder="1" applyAlignment="1">
      <alignment/>
    </xf>
    <xf numFmtId="178" fontId="0" fillId="0" borderId="2" xfId="15" applyNumberFormat="1" applyFont="1" applyBorder="1" applyAlignment="1">
      <alignment/>
    </xf>
    <xf numFmtId="178" fontId="0" fillId="0" borderId="4" xfId="15" applyNumberFormat="1" applyFont="1" applyBorder="1" applyAlignment="1">
      <alignment/>
    </xf>
    <xf numFmtId="178" fontId="3" fillId="0" borderId="5" xfId="15" applyNumberFormat="1" applyFont="1" applyBorder="1" applyAlignment="1">
      <alignment/>
    </xf>
    <xf numFmtId="43" fontId="0" fillId="0" borderId="0" xfId="15" applyFont="1" applyAlignment="1">
      <alignment/>
    </xf>
    <xf numFmtId="178" fontId="6" fillId="0" borderId="0" xfId="15" applyNumberFormat="1" applyFont="1" applyBorder="1" applyAlignment="1">
      <alignment/>
    </xf>
    <xf numFmtId="178" fontId="0" fillId="0" borderId="0" xfId="15" applyNumberFormat="1" applyAlignment="1">
      <alignment/>
    </xf>
    <xf numFmtId="178" fontId="0" fillId="0" borderId="3" xfId="15" applyNumberFormat="1" applyBorder="1" applyAlignment="1">
      <alignment/>
    </xf>
    <xf numFmtId="43" fontId="0" fillId="0" borderId="3" xfId="15" applyBorder="1" applyAlignment="1">
      <alignment/>
    </xf>
    <xf numFmtId="43" fontId="0" fillId="0" borderId="0" xfId="15" applyAlignment="1">
      <alignment/>
    </xf>
    <xf numFmtId="43" fontId="0" fillId="0" borderId="0" xfId="15" applyNumberFormat="1" applyAlignment="1">
      <alignment/>
    </xf>
    <xf numFmtId="180" fontId="3" fillId="0" borderId="0" xfId="15" applyNumberFormat="1" applyFont="1" applyAlignment="1" quotePrefix="1">
      <alignment horizontal="center"/>
    </xf>
    <xf numFmtId="180" fontId="3" fillId="0" borderId="0" xfId="0" applyNumberFormat="1" applyFont="1" applyAlignment="1">
      <alignment horizontal="center"/>
    </xf>
    <xf numFmtId="180" fontId="6" fillId="0" borderId="0" xfId="15" applyNumberFormat="1" applyFont="1" applyAlignment="1" quotePrefix="1">
      <alignment horizontal="center"/>
    </xf>
    <xf numFmtId="180" fontId="3" fillId="0" borderId="0" xfId="15" applyNumberFormat="1" applyFont="1" applyAlignment="1">
      <alignment horizontal="center"/>
    </xf>
    <xf numFmtId="41" fontId="0" fillId="0" borderId="0" xfId="15" applyNumberFormat="1" applyFont="1" applyAlignment="1">
      <alignment/>
    </xf>
    <xf numFmtId="41" fontId="0" fillId="0" borderId="0" xfId="15" applyNumberFormat="1" applyFont="1" applyBorder="1" applyAlignment="1">
      <alignment/>
    </xf>
    <xf numFmtId="0" fontId="0" fillId="0" borderId="0" xfId="0" applyBorder="1" applyAlignment="1">
      <alignment/>
    </xf>
    <xf numFmtId="41" fontId="0" fillId="0" borderId="6" xfId="15" applyNumberFormat="1" applyFont="1" applyBorder="1" applyAlignment="1">
      <alignment/>
    </xf>
    <xf numFmtId="178" fontId="7" fillId="0" borderId="6" xfId="15" applyNumberFormat="1" applyFont="1" applyBorder="1" applyAlignment="1">
      <alignment/>
    </xf>
    <xf numFmtId="0" fontId="0" fillId="0" borderId="0" xfId="0" applyBorder="1" applyAlignment="1">
      <alignment horizontal="center"/>
    </xf>
    <xf numFmtId="41" fontId="0" fillId="0" borderId="3" xfId="15" applyNumberFormat="1" applyFont="1" applyBorder="1" applyAlignment="1">
      <alignment/>
    </xf>
    <xf numFmtId="0" fontId="3" fillId="0" borderId="0" xfId="0" applyFont="1" applyBorder="1" applyAlignment="1">
      <alignment/>
    </xf>
    <xf numFmtId="41" fontId="3" fillId="0" borderId="0" xfId="15" applyNumberFormat="1" applyFont="1" applyBorder="1" applyAlignment="1">
      <alignment/>
    </xf>
    <xf numFmtId="178" fontId="0" fillId="0" borderId="6" xfId="15" applyNumberFormat="1" applyFont="1" applyBorder="1" applyAlignment="1">
      <alignment/>
    </xf>
    <xf numFmtId="180" fontId="6" fillId="0" borderId="0" xfId="15" applyNumberFormat="1" applyFont="1" applyAlignment="1">
      <alignment horizontal="center"/>
    </xf>
    <xf numFmtId="43" fontId="3" fillId="0" borderId="0" xfId="15" applyFont="1" applyAlignment="1">
      <alignment/>
    </xf>
    <xf numFmtId="43" fontId="8" fillId="0" borderId="0" xfId="15" applyFont="1" applyAlignment="1">
      <alignment/>
    </xf>
    <xf numFmtId="43" fontId="8" fillId="0" borderId="2" xfId="15" applyFont="1" applyBorder="1" applyAlignment="1">
      <alignment/>
    </xf>
    <xf numFmtId="178" fontId="0" fillId="0" borderId="0" xfId="15" applyNumberFormat="1" applyBorder="1" applyAlignment="1">
      <alignment/>
    </xf>
    <xf numFmtId="178" fontId="0" fillId="0" borderId="0" xfId="0" applyNumberFormat="1" applyFont="1" applyBorder="1" applyAlignment="1">
      <alignment/>
    </xf>
    <xf numFmtId="178" fontId="3" fillId="0" borderId="0" xfId="15" applyNumberFormat="1" applyFont="1" applyBorder="1" applyAlignment="1">
      <alignment/>
    </xf>
    <xf numFmtId="178" fontId="0" fillId="0" borderId="6" xfId="15" applyNumberFormat="1" applyBorder="1" applyAlignment="1">
      <alignment/>
    </xf>
    <xf numFmtId="178" fontId="3" fillId="0" borderId="6" xfId="15" applyNumberFormat="1" applyFont="1" applyBorder="1" applyAlignment="1">
      <alignment/>
    </xf>
    <xf numFmtId="43" fontId="0" fillId="0" borderId="0" xfId="15" applyBorder="1" applyAlignment="1">
      <alignment/>
    </xf>
    <xf numFmtId="178" fontId="0" fillId="0" borderId="0" xfId="15" applyNumberFormat="1" applyFont="1" applyAlignment="1">
      <alignment horizontal="center"/>
    </xf>
    <xf numFmtId="178" fontId="7" fillId="0" borderId="0" xfId="15" applyNumberFormat="1" applyFont="1" applyAlignment="1">
      <alignment horizontal="center"/>
    </xf>
    <xf numFmtId="178" fontId="0" fillId="0" borderId="0" xfId="15" applyNumberFormat="1" applyFont="1" applyBorder="1" applyAlignment="1">
      <alignment horizontal="center"/>
    </xf>
    <xf numFmtId="43" fontId="3" fillId="0" borderId="0" xfId="0" applyNumberFormat="1" applyFont="1" applyBorder="1" applyAlignment="1">
      <alignment horizontal="center"/>
    </xf>
    <xf numFmtId="178" fontId="7" fillId="0" borderId="0" xfId="15" applyNumberFormat="1" applyFont="1" applyBorder="1" applyAlignment="1">
      <alignment horizontal="center"/>
    </xf>
    <xf numFmtId="178" fontId="0" fillId="0" borderId="3" xfId="15" applyNumberFormat="1" applyFont="1" applyBorder="1" applyAlignment="1">
      <alignment horizontal="center"/>
    </xf>
    <xf numFmtId="178" fontId="7" fillId="0" borderId="3" xfId="15" applyNumberFormat="1" applyFont="1" applyBorder="1" applyAlignment="1">
      <alignment horizontal="center"/>
    </xf>
    <xf numFmtId="178" fontId="3" fillId="0" borderId="6" xfId="15" applyNumberFormat="1" applyFont="1" applyBorder="1" applyAlignment="1">
      <alignment horizontal="center"/>
    </xf>
    <xf numFmtId="178" fontId="6" fillId="0" borderId="6" xfId="15" applyNumberFormat="1" applyFont="1" applyBorder="1" applyAlignment="1">
      <alignment horizontal="center"/>
    </xf>
    <xf numFmtId="178" fontId="6" fillId="0" borderId="6" xfId="15" applyNumberFormat="1" applyFont="1" applyBorder="1" applyAlignment="1">
      <alignment/>
    </xf>
    <xf numFmtId="41" fontId="0" fillId="0" borderId="4" xfId="15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78" fontId="11" fillId="0" borderId="0" xfId="15" applyNumberFormat="1" applyFont="1" applyAlignment="1">
      <alignment/>
    </xf>
    <xf numFmtId="43" fontId="11" fillId="0" borderId="0" xfId="0" applyNumberFormat="1" applyFont="1" applyAlignment="1">
      <alignment/>
    </xf>
    <xf numFmtId="43" fontId="12" fillId="0" borderId="0" xfId="15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178" fontId="13" fillId="0" borderId="0" xfId="15" applyNumberFormat="1" applyFont="1" applyAlignment="1">
      <alignment/>
    </xf>
    <xf numFmtId="178" fontId="13" fillId="0" borderId="0" xfId="0" applyNumberFormat="1" applyFont="1" applyAlignment="1">
      <alignment/>
    </xf>
    <xf numFmtId="178" fontId="14" fillId="0" borderId="0" xfId="15" applyNumberFormat="1" applyFont="1" applyAlignment="1">
      <alignment/>
    </xf>
    <xf numFmtId="41" fontId="0" fillId="0" borderId="0" xfId="0" applyNumberFormat="1" applyAlignment="1">
      <alignment/>
    </xf>
    <xf numFmtId="178" fontId="12" fillId="0" borderId="0" xfId="15" applyNumberFormat="1" applyFont="1" applyAlignment="1">
      <alignment/>
    </xf>
    <xf numFmtId="183" fontId="0" fillId="0" borderId="0" xfId="15" applyNumberFormat="1" applyAlignment="1">
      <alignment/>
    </xf>
    <xf numFmtId="43" fontId="3" fillId="0" borderId="0" xfId="15" applyFont="1" applyAlignment="1">
      <alignment horizontal="center"/>
    </xf>
    <xf numFmtId="178" fontId="3" fillId="0" borderId="0" xfId="15" applyNumberFormat="1" applyFont="1" applyAlignment="1">
      <alignment horizont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Grey" xfId="19"/>
    <cellStyle name="Input [yellow]" xfId="20"/>
    <cellStyle name="Normal - Style1" xfId="21"/>
    <cellStyle name="Œ…‹æØ‚è [0.00]_laroux" xfId="22"/>
    <cellStyle name="Œ…‹æØ‚è_laroux" xfId="23"/>
    <cellStyle name="Percent" xfId="24"/>
    <cellStyle name="Percent [2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1</xdr:row>
      <xdr:rowOff>0</xdr:rowOff>
    </xdr:from>
    <xdr:to>
      <xdr:col>2</xdr:col>
      <xdr:colOff>333375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2171700" y="1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0</xdr:row>
      <xdr:rowOff>85725</xdr:rowOff>
    </xdr:from>
    <xdr:to>
      <xdr:col>9</xdr:col>
      <xdr:colOff>9525</xdr:colOff>
      <xdr:row>0</xdr:row>
      <xdr:rowOff>85725</xdr:rowOff>
    </xdr:to>
    <xdr:sp>
      <xdr:nvSpPr>
        <xdr:cNvPr id="2" name="Line 2"/>
        <xdr:cNvSpPr>
          <a:spLocks/>
        </xdr:cNvSpPr>
      </xdr:nvSpPr>
      <xdr:spPr>
        <a:xfrm>
          <a:off x="4800600" y="85725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76200</xdr:rowOff>
    </xdr:from>
    <xdr:to>
      <xdr:col>4</xdr:col>
      <xdr:colOff>19050</xdr:colOff>
      <xdr:row>0</xdr:row>
      <xdr:rowOff>76200</xdr:rowOff>
    </xdr:to>
    <xdr:sp>
      <xdr:nvSpPr>
        <xdr:cNvPr id="3" name="Line 3"/>
        <xdr:cNvSpPr>
          <a:spLocks/>
        </xdr:cNvSpPr>
      </xdr:nvSpPr>
      <xdr:spPr>
        <a:xfrm flipH="1">
          <a:off x="1866900" y="76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1</xdr:row>
      <xdr:rowOff>85725</xdr:rowOff>
    </xdr:from>
    <xdr:to>
      <xdr:col>4</xdr:col>
      <xdr:colOff>314325</xdr:colOff>
      <xdr:row>1</xdr:row>
      <xdr:rowOff>85725</xdr:rowOff>
    </xdr:to>
    <xdr:sp>
      <xdr:nvSpPr>
        <xdr:cNvPr id="4" name="Line 4"/>
        <xdr:cNvSpPr>
          <a:spLocks/>
        </xdr:cNvSpPr>
      </xdr:nvSpPr>
      <xdr:spPr>
        <a:xfrm flipH="1">
          <a:off x="2876550" y="2476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485775</xdr:colOff>
      <xdr:row>1</xdr:row>
      <xdr:rowOff>85725</xdr:rowOff>
    </xdr:from>
    <xdr:to>
      <xdr:col>6</xdr:col>
      <xdr:colOff>809625</xdr:colOff>
      <xdr:row>1</xdr:row>
      <xdr:rowOff>95250</xdr:rowOff>
    </xdr:to>
    <xdr:sp>
      <xdr:nvSpPr>
        <xdr:cNvPr id="5" name="Line 5"/>
        <xdr:cNvSpPr>
          <a:spLocks/>
        </xdr:cNvSpPr>
      </xdr:nvSpPr>
      <xdr:spPr>
        <a:xfrm>
          <a:off x="4410075" y="247650"/>
          <a:ext cx="323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1</xdr:row>
      <xdr:rowOff>19050</xdr:rowOff>
    </xdr:from>
    <xdr:to>
      <xdr:col>7</xdr:col>
      <xdr:colOff>161925</xdr:colOff>
      <xdr:row>4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905375" y="180975"/>
          <a:ext cx="28575" cy="4667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933450</xdr:colOff>
      <xdr:row>1</xdr:row>
      <xdr:rowOff>0</xdr:rowOff>
    </xdr:from>
    <xdr:to>
      <xdr:col>9</xdr:col>
      <xdr:colOff>28575</xdr:colOff>
      <xdr:row>4</xdr:row>
      <xdr:rowOff>19050</xdr:rowOff>
    </xdr:to>
    <xdr:sp>
      <xdr:nvSpPr>
        <xdr:cNvPr id="7" name="AutoShape 7"/>
        <xdr:cNvSpPr>
          <a:spLocks/>
        </xdr:cNvSpPr>
      </xdr:nvSpPr>
      <xdr:spPr>
        <a:xfrm>
          <a:off x="5876925" y="161925"/>
          <a:ext cx="47625" cy="5048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597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A25" sqref="A25"/>
    </sheetView>
  </sheetViews>
  <sheetFormatPr defaultColWidth="9.140625" defaultRowHeight="12.75"/>
  <cols>
    <col min="1" max="1" width="48.140625" style="0" customWidth="1"/>
    <col min="2" max="2" width="3.57421875" style="0" customWidth="1"/>
    <col min="3" max="3" width="9.140625" style="4" customWidth="1"/>
    <col min="4" max="4" width="3.57421875" style="0" customWidth="1"/>
    <col min="5" max="5" width="15.57421875" style="11" customWidth="1"/>
    <col min="6" max="6" width="3.57421875" style="23" customWidth="1"/>
    <col min="7" max="7" width="15.57421875" style="17" customWidth="1"/>
    <col min="8" max="8" width="3.57421875" style="23" customWidth="1"/>
    <col min="9" max="9" width="15.57421875" style="49" customWidth="1"/>
    <col min="10" max="10" width="3.57421875" style="23" customWidth="1"/>
    <col min="11" max="11" width="15.57421875" style="21" customWidth="1"/>
  </cols>
  <sheetData>
    <row r="1" spans="5:7" ht="12.75">
      <c r="E1" s="100" t="s">
        <v>92</v>
      </c>
      <c r="F1" s="100"/>
      <c r="G1" s="100"/>
    </row>
    <row r="2" spans="5:7" ht="12.75">
      <c r="E2" s="50">
        <v>38990</v>
      </c>
      <c r="F2" s="22"/>
      <c r="G2" s="16" t="s">
        <v>95</v>
      </c>
    </row>
    <row r="3" spans="5:7" ht="12.75">
      <c r="E3" s="7" t="s">
        <v>1</v>
      </c>
      <c r="F3" s="22"/>
      <c r="G3" s="15" t="s">
        <v>1</v>
      </c>
    </row>
    <row r="4" spans="5:7" ht="12.75">
      <c r="E4" s="7"/>
      <c r="F4" s="22"/>
      <c r="G4" s="15"/>
    </row>
    <row r="5" spans="1:7" ht="12.75">
      <c r="A5" t="s">
        <v>98</v>
      </c>
      <c r="E5" s="74">
        <v>0</v>
      </c>
      <c r="F5" s="22"/>
      <c r="G5" s="75">
        <v>0</v>
      </c>
    </row>
    <row r="6" spans="5:7" ht="12.75">
      <c r="E6" s="74"/>
      <c r="F6" s="22"/>
      <c r="G6" s="75"/>
    </row>
    <row r="7" spans="1:7" ht="12.75">
      <c r="A7" t="s">
        <v>99</v>
      </c>
      <c r="E7" s="74">
        <f>165050+15794</f>
        <v>180844</v>
      </c>
      <c r="F7" s="22"/>
      <c r="G7" s="75">
        <v>-230593</v>
      </c>
    </row>
    <row r="8" spans="5:7" ht="12.75">
      <c r="E8" s="74"/>
      <c r="F8" s="22"/>
      <c r="G8" s="75"/>
    </row>
    <row r="9" spans="1:7" ht="12.75">
      <c r="A9" t="s">
        <v>100</v>
      </c>
      <c r="E9" s="76">
        <v>-3429</v>
      </c>
      <c r="F9" s="77"/>
      <c r="G9" s="78">
        <v>-3429</v>
      </c>
    </row>
    <row r="10" spans="5:7" ht="12.75">
      <c r="E10" s="79"/>
      <c r="F10" s="22"/>
      <c r="G10" s="80"/>
    </row>
    <row r="11" spans="1:7" ht="12.75">
      <c r="A11" s="1" t="s">
        <v>103</v>
      </c>
      <c r="E11" s="7">
        <f>SUM(E5:E9)</f>
        <v>177415</v>
      </c>
      <c r="F11" s="22"/>
      <c r="G11" s="15">
        <f>SUM(G5:G9)</f>
        <v>-234022</v>
      </c>
    </row>
    <row r="12" spans="5:7" ht="12.75">
      <c r="E12" s="74"/>
      <c r="F12" s="22"/>
      <c r="G12" s="75"/>
    </row>
    <row r="13" spans="1:7" ht="12.75">
      <c r="A13" t="s">
        <v>69</v>
      </c>
      <c r="E13" s="74">
        <v>-695632</v>
      </c>
      <c r="F13" s="22"/>
      <c r="G13" s="75">
        <v>-399949</v>
      </c>
    </row>
    <row r="14" spans="5:7" ht="12.75">
      <c r="E14" s="74"/>
      <c r="F14" s="22"/>
      <c r="G14" s="75"/>
    </row>
    <row r="15" spans="1:7" ht="13.5" thickBot="1">
      <c r="A15" s="1" t="s">
        <v>70</v>
      </c>
      <c r="E15" s="81">
        <f>SUM(E11:E13)</f>
        <v>-518217</v>
      </c>
      <c r="F15" s="22"/>
      <c r="G15" s="82">
        <f>SUM(G11+G13)</f>
        <v>-633971</v>
      </c>
    </row>
    <row r="16" spans="5:7" ht="12.75">
      <c r="E16" s="7"/>
      <c r="F16" s="22"/>
      <c r="G16" s="15"/>
    </row>
    <row r="17" spans="5:7" ht="12.75">
      <c r="E17" s="7"/>
      <c r="F17" s="22"/>
      <c r="G17" s="15"/>
    </row>
    <row r="18" spans="1:7" ht="12.75">
      <c r="A18" t="s">
        <v>71</v>
      </c>
      <c r="E18" s="7"/>
      <c r="F18" s="22"/>
      <c r="G18" s="15"/>
    </row>
    <row r="19" spans="5:7" ht="12.75">
      <c r="E19" s="7"/>
      <c r="F19" s="22"/>
      <c r="G19" s="15"/>
    </row>
    <row r="20" spans="5:7" ht="12.75">
      <c r="E20" s="7" t="s">
        <v>72</v>
      </c>
      <c r="F20" s="22"/>
      <c r="G20" s="7" t="s">
        <v>72</v>
      </c>
    </row>
    <row r="21" spans="5:7" ht="12.75">
      <c r="E21" s="50">
        <v>38990</v>
      </c>
      <c r="F21" s="22"/>
      <c r="G21" s="50">
        <v>38625</v>
      </c>
    </row>
    <row r="22" spans="5:7" ht="12.75">
      <c r="E22" s="7"/>
      <c r="F22" s="22"/>
      <c r="G22" s="15"/>
    </row>
    <row r="23" spans="1:7" ht="12.75">
      <c r="A23" t="s">
        <v>73</v>
      </c>
      <c r="E23" s="55">
        <v>343744</v>
      </c>
      <c r="F23" s="22"/>
      <c r="G23" s="75">
        <v>116652</v>
      </c>
    </row>
    <row r="24" spans="1:7" ht="12.75">
      <c r="A24" t="s">
        <v>74</v>
      </c>
      <c r="E24" s="74">
        <v>-861961</v>
      </c>
      <c r="F24" s="22"/>
      <c r="G24" s="75">
        <v>-750623</v>
      </c>
    </row>
    <row r="25" spans="6:7" ht="12.75">
      <c r="F25" s="22"/>
      <c r="G25" s="15"/>
    </row>
    <row r="26" spans="5:7" ht="13.5" thickBot="1">
      <c r="E26" s="81">
        <f>SUM(E23:E24)</f>
        <v>-518217</v>
      </c>
      <c r="G26" s="83">
        <f>SUM(G23:G25)</f>
        <v>-633971</v>
      </c>
    </row>
    <row r="27" ht="12.75">
      <c r="E27" s="11">
        <f>SUM(E15-E26)</f>
        <v>0</v>
      </c>
    </row>
    <row r="28" ht="12.75">
      <c r="A28" s="20" t="s">
        <v>37</v>
      </c>
    </row>
    <row r="29" ht="12.75">
      <c r="A29" s="20"/>
    </row>
    <row r="30" ht="12.75">
      <c r="A30" s="6" t="s">
        <v>45</v>
      </c>
    </row>
    <row r="31" ht="12.75">
      <c r="A31" s="6" t="s">
        <v>75</v>
      </c>
    </row>
  </sheetData>
  <mergeCells count="1">
    <mergeCell ref="E1:G1"/>
  </mergeCells>
  <printOptions/>
  <pageMargins left="0.71" right="0.5" top="1.75" bottom="1" header="0.39" footer="0.5"/>
  <pageSetup horizontalDpi="600" verticalDpi="600" orientation="portrait" paperSize="9" scale="90" r:id="rId1"/>
  <headerFooter alignWithMargins="0">
    <oddHeader>&amp;C&amp;"Arial,Bold"&amp;12UNITED CHEMICAL INDUSTRIES BERHAD
(5990-P)
(Incorporated in Malaysia)
CONDENSED CONSOLIDATED CASH FLOW STATEMENT FOR THE NINE-MONTH PERIOD ENDED 30 SEPTEMBER 2006&amp;R&amp;"Arial,Italic"&amp;8Printed On : &amp;D
&amp;T</oddHeader>
    <oddFooter>&amp;L&amp;"Arial,Italic"&amp;8File : &amp;F  (&amp;A)&amp;R&amp;"Arial,Bold Italic"&amp;14 4&amp;"Arial,Italic"&amp;3
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77"/>
  <sheetViews>
    <sheetView workbookViewId="0" topLeftCell="A1">
      <selection activeCell="A23" sqref="A23"/>
    </sheetView>
  </sheetViews>
  <sheetFormatPr defaultColWidth="9.140625" defaultRowHeight="12.75"/>
  <cols>
    <col min="1" max="1" width="41.00390625" style="0" customWidth="1"/>
    <col min="2" max="2" width="3.57421875" style="0" customWidth="1"/>
    <col min="3" max="3" width="9.140625" style="4" customWidth="1"/>
    <col min="4" max="4" width="2.8515625" style="0" customWidth="1"/>
    <col min="5" max="5" width="15.00390625" style="11" customWidth="1"/>
    <col min="6" max="6" width="3.57421875" style="31" customWidth="1"/>
    <col min="7" max="7" width="15.57421875" style="17" customWidth="1"/>
  </cols>
  <sheetData>
    <row r="1" spans="5:7" ht="12.75">
      <c r="E1" s="7" t="s">
        <v>23</v>
      </c>
      <c r="F1" s="13"/>
      <c r="G1" s="15" t="s">
        <v>23</v>
      </c>
    </row>
    <row r="2" spans="5:7" ht="12.75">
      <c r="E2" s="50">
        <v>38990</v>
      </c>
      <c r="F2" s="51"/>
      <c r="G2" s="52">
        <v>38717</v>
      </c>
    </row>
    <row r="3" spans="5:7" ht="12.75">
      <c r="E3" s="7" t="s">
        <v>1</v>
      </c>
      <c r="F3" s="13"/>
      <c r="G3" s="15" t="s">
        <v>1</v>
      </c>
    </row>
    <row r="5" ht="12.75">
      <c r="A5" s="1" t="s">
        <v>38</v>
      </c>
    </row>
    <row r="6" ht="12.75">
      <c r="A6" s="1"/>
    </row>
    <row r="7" ht="12.75">
      <c r="A7" t="s">
        <v>5</v>
      </c>
    </row>
    <row r="8" spans="1:7" ht="13.5" thickBot="1">
      <c r="A8" t="s">
        <v>6</v>
      </c>
      <c r="E8" s="40">
        <v>30000000</v>
      </c>
      <c r="G8" s="26">
        <v>30000000</v>
      </c>
    </row>
    <row r="9" ht="13.5" thickTop="1"/>
    <row r="10" ht="12.75">
      <c r="A10" t="s">
        <v>7</v>
      </c>
    </row>
    <row r="11" spans="1:7" ht="13.5" thickBot="1">
      <c r="A11" t="s">
        <v>91</v>
      </c>
      <c r="E11" s="8">
        <v>7955000</v>
      </c>
      <c r="G11" s="19">
        <v>18500000</v>
      </c>
    </row>
    <row r="12" ht="13.5" thickTop="1"/>
    <row r="14" ht="12.75">
      <c r="A14" s="1" t="s">
        <v>102</v>
      </c>
    </row>
    <row r="15" ht="12.75">
      <c r="E15" s="43"/>
    </row>
    <row r="16" spans="1:7" ht="12.75">
      <c r="A16" t="s">
        <v>8</v>
      </c>
      <c r="E16" s="11">
        <v>1481086</v>
      </c>
      <c r="G16" s="17">
        <v>1481086</v>
      </c>
    </row>
    <row r="17" spans="1:7" ht="12.75">
      <c r="A17" t="s">
        <v>82</v>
      </c>
      <c r="E17" s="11">
        <v>-87157017</v>
      </c>
      <c r="G17" s="17">
        <v>-92087802</v>
      </c>
    </row>
    <row r="18" spans="1:7" ht="12.75">
      <c r="A18" t="s">
        <v>9</v>
      </c>
      <c r="E18" s="12">
        <v>1700000</v>
      </c>
      <c r="G18" s="18">
        <v>1700000</v>
      </c>
    </row>
    <row r="20" spans="5:7" ht="13.5" thickBot="1">
      <c r="E20" s="8">
        <f>SUM(E16:E18)</f>
        <v>-83975931</v>
      </c>
      <c r="G20" s="19">
        <f>SUM(G16:G18)</f>
        <v>-88906716</v>
      </c>
    </row>
    <row r="21" ht="13.5" thickTop="1">
      <c r="E21" s="43"/>
    </row>
    <row r="23" ht="12.75">
      <c r="A23" s="1" t="s">
        <v>39</v>
      </c>
    </row>
    <row r="25" spans="1:7" ht="12.75">
      <c r="A25" t="s">
        <v>10</v>
      </c>
      <c r="E25" s="11">
        <v>826811</v>
      </c>
      <c r="G25" s="17">
        <v>830015</v>
      </c>
    </row>
    <row r="26" spans="1:7" ht="12.75">
      <c r="A26" t="s">
        <v>47</v>
      </c>
      <c r="E26" s="12">
        <v>-826811</v>
      </c>
      <c r="G26" s="18">
        <v>-830015</v>
      </c>
    </row>
    <row r="28" spans="5:7" ht="12.75">
      <c r="E28" s="12">
        <f>SUM(E25:E26)</f>
        <v>0</v>
      </c>
      <c r="G28" s="18">
        <f>SUM(G25:G26)</f>
        <v>0</v>
      </c>
    </row>
    <row r="29" spans="5:7" ht="12.75">
      <c r="E29" s="36"/>
      <c r="G29" s="27"/>
    </row>
    <row r="30" spans="1:7" ht="12.75">
      <c r="A30" t="s">
        <v>11</v>
      </c>
      <c r="E30" s="36">
        <v>1063291</v>
      </c>
      <c r="G30" s="27">
        <v>1324210</v>
      </c>
    </row>
    <row r="31" spans="1:7" ht="12.75">
      <c r="A31" t="s">
        <v>47</v>
      </c>
      <c r="E31" s="12">
        <v>-156187</v>
      </c>
      <c r="G31" s="18">
        <v>-156187</v>
      </c>
    </row>
    <row r="33" spans="5:7" ht="12.75">
      <c r="E33" s="12">
        <f>SUM(E30:E31)</f>
        <v>907104</v>
      </c>
      <c r="G33" s="18">
        <f>SUM(G30:G32)</f>
        <v>1168023</v>
      </c>
    </row>
    <row r="36" spans="5:7" ht="13.5" thickBot="1">
      <c r="E36" s="8">
        <f>SUM(E28+E33)</f>
        <v>907104</v>
      </c>
      <c r="G36" s="19">
        <f>SUM(G28+G33)</f>
        <v>1168023</v>
      </c>
    </row>
    <row r="37" ht="13.5" thickTop="1"/>
    <row r="39" ht="12.75">
      <c r="A39" s="1" t="s">
        <v>101</v>
      </c>
    </row>
    <row r="41" spans="1:7" ht="12.75">
      <c r="A41" t="s">
        <v>12</v>
      </c>
      <c r="E41" s="11">
        <f>891336</f>
        <v>891336</v>
      </c>
      <c r="G41" s="17">
        <v>891336</v>
      </c>
    </row>
    <row r="42" spans="1:7" ht="12.75">
      <c r="A42" t="s">
        <v>13</v>
      </c>
      <c r="E42" s="36">
        <f>4447805+376282</f>
        <v>4824087</v>
      </c>
      <c r="F42" s="33"/>
      <c r="G42" s="27">
        <v>4534736</v>
      </c>
    </row>
    <row r="43" spans="1:7" ht="12.75">
      <c r="A43" t="s">
        <v>24</v>
      </c>
      <c r="C43" s="4" t="s">
        <v>41</v>
      </c>
      <c r="E43" s="12">
        <v>265370</v>
      </c>
      <c r="G43" s="18">
        <v>265370</v>
      </c>
    </row>
    <row r="45" spans="5:7" ht="13.5" thickBot="1">
      <c r="E45" s="8">
        <f>SUM(E41:E44)</f>
        <v>5980793</v>
      </c>
      <c r="G45" s="19">
        <f>SUM(G41:G44)</f>
        <v>5691442</v>
      </c>
    </row>
    <row r="46" ht="13.5" thickTop="1"/>
    <row r="47" spans="1:8" s="5" customFormat="1" ht="12.75">
      <c r="A47" s="91" t="s">
        <v>25</v>
      </c>
      <c r="B47" s="91"/>
      <c r="C47" s="92"/>
      <c r="D47" s="91"/>
      <c r="E47" s="93"/>
      <c r="F47" s="94"/>
      <c r="G47" s="95"/>
      <c r="H47" s="91"/>
    </row>
    <row r="48" spans="1:8" s="5" customFormat="1" ht="12.75">
      <c r="A48" s="91" t="s">
        <v>26</v>
      </c>
      <c r="B48" s="91"/>
      <c r="C48" s="92"/>
      <c r="D48" s="91"/>
      <c r="E48" s="93"/>
      <c r="F48" s="94"/>
      <c r="G48" s="95"/>
      <c r="H48" s="91"/>
    </row>
    <row r="51" ht="12.75">
      <c r="A51" s="1" t="s">
        <v>40</v>
      </c>
    </row>
    <row r="52" spans="5:7" s="2" customFormat="1" ht="12.75">
      <c r="E52" s="7"/>
      <c r="F52" s="13"/>
      <c r="G52" s="15"/>
    </row>
    <row r="53" spans="1:7" s="5" customFormat="1" ht="12.75">
      <c r="A53" s="20" t="s">
        <v>27</v>
      </c>
      <c r="C53" s="10"/>
      <c r="E53" s="37"/>
      <c r="F53" s="32"/>
      <c r="G53" s="28"/>
    </row>
    <row r="54" spans="1:7" ht="12.75">
      <c r="A54" t="s">
        <v>83</v>
      </c>
      <c r="E54" s="11">
        <f>892831-111000</f>
        <v>781831</v>
      </c>
      <c r="G54" s="17">
        <v>892831</v>
      </c>
    </row>
    <row r="55" spans="1:7" ht="12.75">
      <c r="A55" t="s">
        <v>28</v>
      </c>
      <c r="E55" s="11">
        <v>456651</v>
      </c>
      <c r="G55" s="17">
        <v>405146</v>
      </c>
    </row>
    <row r="56" spans="1:7" ht="12.75">
      <c r="A56" t="s">
        <v>84</v>
      </c>
      <c r="E56" s="11">
        <f>1458274-196402</f>
        <v>1261872</v>
      </c>
      <c r="G56" s="17">
        <v>1458274</v>
      </c>
    </row>
    <row r="57" spans="1:7" ht="12.75">
      <c r="A57" t="s">
        <v>28</v>
      </c>
      <c r="E57" s="11">
        <f>1172090+63108</f>
        <v>1235198</v>
      </c>
      <c r="G57" s="17">
        <v>1093068</v>
      </c>
    </row>
    <row r="58" spans="1:7" ht="12.75">
      <c r="A58" t="s">
        <v>29</v>
      </c>
      <c r="E58" s="11">
        <f>30000000-2192598</f>
        <v>27807402</v>
      </c>
      <c r="G58" s="17">
        <v>30000000</v>
      </c>
    </row>
    <row r="59" spans="1:7" ht="12.75">
      <c r="A59" t="s">
        <v>28</v>
      </c>
      <c r="E59" s="11">
        <f>31342515</f>
        <v>31342515</v>
      </c>
      <c r="G59" s="17">
        <v>26494901</v>
      </c>
    </row>
    <row r="61" spans="5:7" ht="12.75">
      <c r="E61" s="41">
        <f>SUM(E54:E60)</f>
        <v>62885469</v>
      </c>
      <c r="G61" s="29">
        <f>SUM(G54:G59)</f>
        <v>60344220</v>
      </c>
    </row>
    <row r="63" ht="12.75">
      <c r="A63" s="20" t="s">
        <v>30</v>
      </c>
    </row>
    <row r="64" spans="1:7" ht="12.75">
      <c r="A64" t="s">
        <v>31</v>
      </c>
      <c r="E64" s="11">
        <f>3777198</f>
        <v>3777198</v>
      </c>
      <c r="G64" s="17">
        <v>3777198</v>
      </c>
    </row>
    <row r="65" spans="1:7" ht="12.75">
      <c r="A65" t="s">
        <v>28</v>
      </c>
      <c r="E65" s="11">
        <f>2562627</f>
        <v>2562627</v>
      </c>
      <c r="G65" s="17">
        <v>2087166</v>
      </c>
    </row>
    <row r="66" spans="1:7" ht="12.75">
      <c r="A66" t="s">
        <v>32</v>
      </c>
      <c r="E66" s="11">
        <f>1500000</f>
        <v>1500000</v>
      </c>
      <c r="G66" s="17">
        <v>1500000</v>
      </c>
    </row>
    <row r="67" spans="1:7" ht="12.75">
      <c r="A67" t="s">
        <v>28</v>
      </c>
      <c r="E67" s="11">
        <v>416596.4</v>
      </c>
      <c r="G67" s="17">
        <v>342604</v>
      </c>
    </row>
    <row r="68" spans="1:7" ht="12.75">
      <c r="A68" t="s">
        <v>33</v>
      </c>
      <c r="E68" s="11">
        <f>430981+430981</f>
        <v>861962</v>
      </c>
      <c r="G68" s="17">
        <v>799475</v>
      </c>
    </row>
    <row r="71" spans="5:7" ht="12.75">
      <c r="E71" s="41">
        <f>SUM(E64:E70)</f>
        <v>9118383.4</v>
      </c>
      <c r="G71" s="29">
        <f>SUM(G64:G70)</f>
        <v>8506443</v>
      </c>
    </row>
    <row r="74" spans="1:7" ht="12.75">
      <c r="A74" t="s">
        <v>34</v>
      </c>
      <c r="E74" s="11">
        <f>SUM(E61)</f>
        <v>62885469</v>
      </c>
      <c r="G74" s="17">
        <v>60344220</v>
      </c>
    </row>
    <row r="75" spans="1:7" ht="12.75">
      <c r="A75" t="s">
        <v>35</v>
      </c>
      <c r="E75" s="11">
        <f>SUM(E71)</f>
        <v>9118383.4</v>
      </c>
      <c r="G75" s="17">
        <f>SUM(G71)</f>
        <v>8506443</v>
      </c>
    </row>
    <row r="77" spans="1:7" ht="13.5" thickBot="1">
      <c r="A77" s="1" t="s">
        <v>36</v>
      </c>
      <c r="E77" s="42">
        <f>SUM(E74:E75)</f>
        <v>72003852.4</v>
      </c>
      <c r="G77" s="30">
        <f>SUM(G74:G75)</f>
        <v>68850663</v>
      </c>
    </row>
    <row r="78" ht="13.5" thickTop="1"/>
  </sheetData>
  <printOptions/>
  <pageMargins left="0.84" right="0" top="1.57" bottom="0.86" header="0.39" footer="0.5"/>
  <pageSetup horizontalDpi="600" verticalDpi="600" orientation="portrait" paperSize="9" scale="90" r:id="rId1"/>
  <headerFooter alignWithMargins="0">
    <oddHeader>&amp;C&amp;"Arial,Bold"&amp;12UNITED CHEMICAL INDUSTRIES BERHAD
(5990-P)
(Incorporated in Malaysia)
CONSOLIDATED NOTES TO THE FINANCIAL STATEMENTS AS AT 30 SEPTEMBER  2006&amp;R&amp;"Arial,Italic"&amp;8Printed On : &amp;D
&amp;T</oddHeader>
    <oddFooter>&amp;L&amp;"Arial,Italic"&amp;8File : &amp;F  (&amp;A)&amp;R&amp;"4,Bold Italic"&amp;14 5&amp;"4,Italic"&amp;8
Page &amp;P of &amp;N</oddFooter>
  </headerFooter>
  <rowBreaks count="3" manualBreakCount="3">
    <brk id="49" max="255" man="1"/>
    <brk id="90" max="255" man="1"/>
    <brk id="1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8225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A20" sqref="A20"/>
    </sheetView>
  </sheetViews>
  <sheetFormatPr defaultColWidth="9.140625" defaultRowHeight="12.75"/>
  <cols>
    <col min="1" max="1" width="33.8515625" style="0" customWidth="1"/>
    <col min="2" max="2" width="3.57421875" style="0" customWidth="1"/>
    <col min="3" max="3" width="11.57421875" style="4" customWidth="1"/>
    <col min="4" max="4" width="3.57421875" style="0" customWidth="1"/>
    <col min="5" max="5" width="15.57421875" style="11" customWidth="1"/>
    <col min="6" max="6" width="3.57421875" style="23" customWidth="1"/>
    <col min="7" max="7" width="15.57421875" style="17" customWidth="1"/>
    <col min="8" max="8" width="11.57421875" style="0" customWidth="1"/>
  </cols>
  <sheetData>
    <row r="1" spans="1:7" ht="12.75">
      <c r="A1" s="2"/>
      <c r="B1" s="2"/>
      <c r="C1" s="2"/>
      <c r="D1" s="2"/>
      <c r="E1" s="7" t="s">
        <v>23</v>
      </c>
      <c r="F1" s="2"/>
      <c r="G1" s="15" t="s">
        <v>23</v>
      </c>
    </row>
    <row r="2" spans="1:7" ht="12.75">
      <c r="A2" s="2"/>
      <c r="B2" s="2"/>
      <c r="C2" s="2"/>
      <c r="D2" s="2"/>
      <c r="E2" s="53">
        <v>38990</v>
      </c>
      <c r="F2" s="2"/>
      <c r="G2" s="52">
        <v>38717</v>
      </c>
    </row>
    <row r="3" spans="1:7" ht="12.75">
      <c r="A3" s="2"/>
      <c r="B3" s="2"/>
      <c r="C3" s="2" t="s">
        <v>0</v>
      </c>
      <c r="D3" s="2"/>
      <c r="E3" s="7" t="s">
        <v>1</v>
      </c>
      <c r="F3" s="2"/>
      <c r="G3" s="15" t="s">
        <v>1</v>
      </c>
    </row>
    <row r="4" spans="5:6" ht="12.75">
      <c r="E4" s="43"/>
      <c r="F4"/>
    </row>
    <row r="5" spans="1:6" ht="12.75">
      <c r="A5" s="1" t="s">
        <v>48</v>
      </c>
      <c r="E5" s="54"/>
      <c r="F5"/>
    </row>
    <row r="6" spans="5:6" ht="12.75">
      <c r="E6" s="54"/>
      <c r="F6"/>
    </row>
    <row r="7" spans="1:6" ht="12.75">
      <c r="A7" s="1" t="s">
        <v>3</v>
      </c>
      <c r="E7" s="54"/>
      <c r="F7"/>
    </row>
    <row r="8" spans="1:8" ht="12.75">
      <c r="A8" s="25" t="s">
        <v>49</v>
      </c>
      <c r="E8" s="54">
        <v>1937829</v>
      </c>
      <c r="F8"/>
      <c r="G8" s="17">
        <v>4091915</v>
      </c>
      <c r="H8" s="96"/>
    </row>
    <row r="9" spans="1:8" ht="12.75">
      <c r="A9" t="s">
        <v>96</v>
      </c>
      <c r="C9" s="4">
        <v>3</v>
      </c>
      <c r="E9" s="55">
        <v>907104</v>
      </c>
      <c r="F9" s="56"/>
      <c r="G9" s="27">
        <v>1168023</v>
      </c>
      <c r="H9" s="96"/>
    </row>
    <row r="10" spans="1:8" ht="12.75">
      <c r="A10" t="s">
        <v>46</v>
      </c>
      <c r="E10" s="55">
        <v>343744</v>
      </c>
      <c r="F10" s="56"/>
      <c r="G10" s="27">
        <v>103843</v>
      </c>
      <c r="H10" s="96"/>
    </row>
    <row r="11" spans="5:8" ht="12.75">
      <c r="E11" s="55"/>
      <c r="F11" s="56"/>
      <c r="G11" s="27"/>
      <c r="H11" s="96"/>
    </row>
    <row r="12" spans="1:8" ht="13.5" thickBot="1">
      <c r="A12" s="1" t="s">
        <v>50</v>
      </c>
      <c r="E12" s="57">
        <f>SUM(E6:E11)</f>
        <v>3188677</v>
      </c>
      <c r="F12" s="56"/>
      <c r="G12" s="58">
        <f>SUM(G6:G10)</f>
        <v>5363781</v>
      </c>
      <c r="H12" s="96"/>
    </row>
    <row r="13" spans="1:8" ht="12.75">
      <c r="A13" s="1"/>
      <c r="E13" s="55"/>
      <c r="F13"/>
      <c r="G13" s="27"/>
      <c r="H13" s="96"/>
    </row>
    <row r="14" spans="1:8" ht="12.75">
      <c r="A14" s="1"/>
      <c r="E14" s="55"/>
      <c r="F14"/>
      <c r="G14" s="27"/>
      <c r="H14" s="96"/>
    </row>
    <row r="15" spans="1:8" ht="12.75">
      <c r="A15" s="1" t="s">
        <v>85</v>
      </c>
      <c r="E15" s="55"/>
      <c r="F15"/>
      <c r="G15" s="27"/>
      <c r="H15" s="96"/>
    </row>
    <row r="16" spans="1:8" ht="12.75">
      <c r="A16" s="1" t="s">
        <v>51</v>
      </c>
      <c r="E16" s="55"/>
      <c r="F16"/>
      <c r="G16" s="27"/>
      <c r="H16" s="96"/>
    </row>
    <row r="17" spans="1:8" ht="12.75">
      <c r="A17" t="s">
        <v>2</v>
      </c>
      <c r="C17" s="4">
        <v>1</v>
      </c>
      <c r="E17" s="54">
        <v>7955000</v>
      </c>
      <c r="F17"/>
      <c r="G17" s="17">
        <v>18500000</v>
      </c>
      <c r="H17" s="96"/>
    </row>
    <row r="18" spans="5:8" ht="12.75">
      <c r="E18" s="54"/>
      <c r="F18"/>
      <c r="H18" s="96"/>
    </row>
    <row r="19" spans="1:8" ht="12.75">
      <c r="A19" t="s">
        <v>97</v>
      </c>
      <c r="C19" s="4">
        <v>2</v>
      </c>
      <c r="E19" s="54">
        <f>SUM('Conso NotesSEPT06 (final)'!E20)</f>
        <v>-83975931</v>
      </c>
      <c r="F19"/>
      <c r="G19" s="17">
        <v>-88906716</v>
      </c>
      <c r="H19" s="96"/>
    </row>
    <row r="20" spans="1:8" ht="12.75">
      <c r="A20" s="56"/>
      <c r="B20" s="56"/>
      <c r="C20" s="59"/>
      <c r="D20" s="56"/>
      <c r="E20" s="60"/>
      <c r="F20" s="56"/>
      <c r="G20" s="18"/>
      <c r="H20" s="96"/>
    </row>
    <row r="21" spans="1:8" ht="12.75">
      <c r="A21" s="61" t="s">
        <v>52</v>
      </c>
      <c r="B21" s="56"/>
      <c r="C21" s="59"/>
      <c r="D21" s="56"/>
      <c r="E21" s="84">
        <f>SUM(E17:E19)</f>
        <v>-76020931</v>
      </c>
      <c r="F21" s="56"/>
      <c r="G21" s="29">
        <f>SUM(G17:G19)</f>
        <v>-70406716</v>
      </c>
      <c r="H21" s="96"/>
    </row>
    <row r="22" spans="1:8" ht="12.75">
      <c r="A22" s="56"/>
      <c r="B22" s="56"/>
      <c r="C22" s="59"/>
      <c r="D22" s="56"/>
      <c r="E22" s="62"/>
      <c r="F22" s="56"/>
      <c r="G22" s="44"/>
      <c r="H22" s="96"/>
    </row>
    <row r="23" spans="1:8" ht="12.75">
      <c r="A23" s="1" t="s">
        <v>4</v>
      </c>
      <c r="E23" s="54"/>
      <c r="F23"/>
      <c r="H23" s="96"/>
    </row>
    <row r="24" spans="1:8" ht="12.75">
      <c r="A24" t="s">
        <v>86</v>
      </c>
      <c r="C24" s="4">
        <v>4</v>
      </c>
      <c r="E24" s="54">
        <f>SUM('Conso NotesSEPT06 (final)'!E45)</f>
        <v>5980793</v>
      </c>
      <c r="F24"/>
      <c r="G24" s="17">
        <f>891336+4800106</f>
        <v>5691442</v>
      </c>
      <c r="H24" s="96"/>
    </row>
    <row r="25" spans="1:8" ht="12.75">
      <c r="A25" t="s">
        <v>87</v>
      </c>
      <c r="E25" s="54">
        <v>11045</v>
      </c>
      <c r="F25"/>
      <c r="G25" s="17">
        <v>14474</v>
      </c>
      <c r="H25" s="96"/>
    </row>
    <row r="26" spans="1:8" ht="12.75">
      <c r="A26" t="s">
        <v>88</v>
      </c>
      <c r="C26" s="4">
        <v>5</v>
      </c>
      <c r="E26" s="54">
        <f>SUM('Conso NotesSEPT06 (final)'!E77)</f>
        <v>72003852.4</v>
      </c>
      <c r="F26"/>
      <c r="G26" s="17">
        <v>68850663</v>
      </c>
      <c r="H26" s="96"/>
    </row>
    <row r="27" spans="1:8" ht="12.75">
      <c r="A27" t="s">
        <v>89</v>
      </c>
      <c r="E27" s="54">
        <v>1213918</v>
      </c>
      <c r="F27"/>
      <c r="G27" s="17">
        <v>1213918</v>
      </c>
      <c r="H27" s="96"/>
    </row>
    <row r="28" spans="5:8" ht="12.75">
      <c r="E28" s="60"/>
      <c r="F28" s="56"/>
      <c r="G28" s="18"/>
      <c r="H28" s="96"/>
    </row>
    <row r="29" spans="1:8" ht="12.75">
      <c r="A29" s="1" t="s">
        <v>53</v>
      </c>
      <c r="E29" s="55">
        <f>SUM(E24:E28)</f>
        <v>79209608.4</v>
      </c>
      <c r="F29" s="56"/>
      <c r="G29" s="27">
        <f>SUM(G24:G27)</f>
        <v>75770497</v>
      </c>
      <c r="H29" s="96"/>
    </row>
    <row r="30" spans="5:8" ht="12.75">
      <c r="E30" s="54"/>
      <c r="F30"/>
      <c r="H30" s="96"/>
    </row>
    <row r="31" spans="1:8" ht="13.5" thickBot="1">
      <c r="A31" s="61" t="s">
        <v>54</v>
      </c>
      <c r="B31" s="56"/>
      <c r="C31" s="59"/>
      <c r="D31" s="56"/>
      <c r="E31" s="63">
        <f>SUM(E21+E29)</f>
        <v>3188677.400000006</v>
      </c>
      <c r="F31" s="56"/>
      <c r="G31" s="58">
        <f>SUM(G21+G29)</f>
        <v>5363781</v>
      </c>
      <c r="H31" s="96"/>
    </row>
    <row r="32" spans="1:7" ht="12.75">
      <c r="A32" s="56"/>
      <c r="B32" s="56"/>
      <c r="C32" s="59"/>
      <c r="D32" s="56"/>
      <c r="E32" s="55"/>
      <c r="F32" s="56"/>
      <c r="G32" s="27"/>
    </row>
    <row r="35" ht="12.75">
      <c r="A35" s="20" t="s">
        <v>37</v>
      </c>
    </row>
    <row r="37" spans="1:8" ht="12.75">
      <c r="A37" s="85" t="s">
        <v>43</v>
      </c>
      <c r="B37" s="86"/>
      <c r="C37" s="87"/>
      <c r="D37" s="86"/>
      <c r="E37" s="88"/>
      <c r="F37" s="89"/>
      <c r="G37" s="97"/>
      <c r="H37" s="86"/>
    </row>
    <row r="38" spans="1:8" ht="12.75">
      <c r="A38" s="85" t="s">
        <v>55</v>
      </c>
      <c r="B38" s="86"/>
      <c r="C38" s="87"/>
      <c r="D38" s="86"/>
      <c r="E38" s="88"/>
      <c r="F38" s="89"/>
      <c r="G38" s="97"/>
      <c r="H38" s="86"/>
    </row>
  </sheetData>
  <printOptions/>
  <pageMargins left="1" right="0.5" top="1.6" bottom="1" header="0.39" footer="0.5"/>
  <pageSetup horizontalDpi="600" verticalDpi="600" orientation="portrait" paperSize="9" scale="90" r:id="rId1"/>
  <headerFooter alignWithMargins="0">
    <oddHeader>&amp;C&amp;"Arial,Bold"&amp;12UNITED CHEMICAL INDUSTRIES BERHAD
(5990-P)
(Incorporated in Malaysia)
CONDENSED CONSOLIDATED BALANCE SHEET AS AT 30 SEPTEMBER 2006&amp;R&amp;"Arial,Italic"&amp;8Printed On : &amp;D
&amp;T</oddHeader>
    <oddFooter>&amp;L&amp;"Arial,Italic"&amp;8File : &amp;F  (&amp;A)&amp;R&amp;"Arial,Bold Italic"&amp;14 1&amp;"Arial,Italic"&amp;8
&amp;4Page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E6" sqref="E6"/>
    </sheetView>
  </sheetViews>
  <sheetFormatPr defaultColWidth="9.140625" defaultRowHeight="12.75"/>
  <cols>
    <col min="1" max="1" width="30.7109375" style="0" customWidth="1"/>
    <col min="2" max="2" width="1.7109375" style="0" customWidth="1"/>
    <col min="3" max="3" width="5.8515625" style="4" customWidth="1"/>
    <col min="4" max="4" width="2.140625" style="0" customWidth="1"/>
    <col min="5" max="5" width="13.7109375" style="45" customWidth="1"/>
    <col min="6" max="6" width="2.8515625" style="23" customWidth="1"/>
    <col min="7" max="7" width="13.7109375" style="21" customWidth="1"/>
    <col min="8" max="8" width="2.8515625" style="23" customWidth="1"/>
    <col min="9" max="9" width="15.00390625" style="45" customWidth="1"/>
    <col min="10" max="10" width="2.8515625" style="23" customWidth="1"/>
    <col min="11" max="11" width="13.7109375" style="21" customWidth="1"/>
  </cols>
  <sheetData>
    <row r="1" spans="1:11" ht="12.75">
      <c r="A1" s="2"/>
      <c r="B1" s="2"/>
      <c r="C1" s="2"/>
      <c r="D1" s="2"/>
      <c r="E1" s="99" t="s">
        <v>56</v>
      </c>
      <c r="F1" s="99"/>
      <c r="G1" s="99"/>
      <c r="H1" s="22"/>
      <c r="I1" s="99" t="s">
        <v>92</v>
      </c>
      <c r="J1" s="99"/>
      <c r="K1" s="99"/>
    </row>
    <row r="2" spans="1:11" ht="12.75">
      <c r="A2" s="2"/>
      <c r="B2" s="2"/>
      <c r="C2" s="2"/>
      <c r="D2" s="2"/>
      <c r="E2" s="53">
        <v>38990</v>
      </c>
      <c r="F2" s="51"/>
      <c r="G2" s="52">
        <v>38625</v>
      </c>
      <c r="H2" s="51"/>
      <c r="I2" s="53">
        <v>38990</v>
      </c>
      <c r="J2" s="51"/>
      <c r="K2" s="64">
        <v>38625</v>
      </c>
    </row>
    <row r="3" spans="1:11" ht="12.75">
      <c r="A3" s="2"/>
      <c r="B3" s="2"/>
      <c r="C3" s="2" t="s">
        <v>0</v>
      </c>
      <c r="D3" s="2"/>
      <c r="E3" s="3" t="s">
        <v>1</v>
      </c>
      <c r="F3" s="22"/>
      <c r="G3" s="15" t="s">
        <v>1</v>
      </c>
      <c r="H3" s="22"/>
      <c r="I3" s="3" t="s">
        <v>1</v>
      </c>
      <c r="J3" s="22"/>
      <c r="K3" s="15" t="s">
        <v>1</v>
      </c>
    </row>
    <row r="4" spans="5:11" ht="12.75">
      <c r="E4" s="48"/>
      <c r="G4" s="17"/>
      <c r="I4" s="48"/>
      <c r="K4" s="17"/>
    </row>
    <row r="5" spans="1:11" ht="12.75">
      <c r="A5" t="s">
        <v>14</v>
      </c>
      <c r="E5" s="48">
        <v>0</v>
      </c>
      <c r="G5" s="17">
        <v>0</v>
      </c>
      <c r="I5" s="48">
        <v>0</v>
      </c>
      <c r="K5" s="17">
        <v>0</v>
      </c>
    </row>
    <row r="6" spans="5:11" ht="12.75">
      <c r="E6" s="48"/>
      <c r="G6" s="17"/>
      <c r="I6" s="48"/>
      <c r="K6" s="17"/>
    </row>
    <row r="7" spans="1:11" ht="12.75">
      <c r="A7" t="s">
        <v>15</v>
      </c>
      <c r="E7" s="47">
        <v>0</v>
      </c>
      <c r="G7" s="18">
        <v>0</v>
      </c>
      <c r="I7" s="47">
        <v>0</v>
      </c>
      <c r="K7" s="18">
        <v>0</v>
      </c>
    </row>
    <row r="8" spans="5:11" ht="12.75">
      <c r="E8" s="48"/>
      <c r="G8" s="17"/>
      <c r="I8" s="48"/>
      <c r="K8" s="17"/>
    </row>
    <row r="9" spans="1:11" ht="12.75">
      <c r="A9" s="1" t="s">
        <v>42</v>
      </c>
      <c r="B9" s="1"/>
      <c r="C9" s="2"/>
      <c r="D9" s="1"/>
      <c r="E9" s="65">
        <f>SUM(E5+E7)</f>
        <v>0</v>
      </c>
      <c r="F9" s="34"/>
      <c r="G9" s="35">
        <f>SUM(G5+G7)</f>
        <v>0</v>
      </c>
      <c r="H9" s="34"/>
      <c r="I9" s="65">
        <f>SUM(I5+I7)</f>
        <v>0</v>
      </c>
      <c r="J9" s="34"/>
      <c r="K9" s="35">
        <f>SUM(K5+K7)</f>
        <v>0</v>
      </c>
    </row>
    <row r="10" spans="5:11" ht="12.75">
      <c r="E10" s="48"/>
      <c r="G10" s="17"/>
      <c r="I10" s="48"/>
      <c r="K10" s="17"/>
    </row>
    <row r="11" spans="1:11" ht="12.75">
      <c r="A11" t="s">
        <v>57</v>
      </c>
      <c r="E11" s="45">
        <f>63204</f>
        <v>63204</v>
      </c>
      <c r="G11" s="17">
        <v>67181</v>
      </c>
      <c r="I11" s="45">
        <f>61500+783546+63204-574432+345913</f>
        <v>679731</v>
      </c>
      <c r="K11" s="17">
        <v>190531</v>
      </c>
    </row>
    <row r="12" spans="5:11" ht="12.75">
      <c r="E12" s="48"/>
      <c r="G12" s="17"/>
      <c r="I12" s="48"/>
      <c r="K12" s="17"/>
    </row>
    <row r="13" spans="1:11" ht="12.75">
      <c r="A13" t="s">
        <v>58</v>
      </c>
      <c r="E13" s="45">
        <f>-245751-15150</f>
        <v>-260901</v>
      </c>
      <c r="G13" s="17">
        <v>-160545</v>
      </c>
      <c r="I13" s="45">
        <f>-593335-45997</f>
        <v>-639332</v>
      </c>
      <c r="K13" s="17">
        <v>-780094</v>
      </c>
    </row>
    <row r="14" spans="7:11" ht="12.75">
      <c r="G14" s="17"/>
      <c r="I14" s="48"/>
      <c r="K14" s="17"/>
    </row>
    <row r="15" spans="1:11" ht="12.75">
      <c r="A15" t="s">
        <v>59</v>
      </c>
      <c r="E15" s="46">
        <f>-1957215-5</f>
        <v>-1957220</v>
      </c>
      <c r="G15" s="18">
        <v>-1772692</v>
      </c>
      <c r="I15" s="46">
        <f>-5654539-75</f>
        <v>-5654614</v>
      </c>
      <c r="K15" s="18">
        <v>-5119605</v>
      </c>
    </row>
    <row r="16" spans="7:11" ht="12.75">
      <c r="G16" s="17"/>
      <c r="I16" s="48"/>
      <c r="K16" s="17"/>
    </row>
    <row r="17" spans="1:11" ht="12.75">
      <c r="A17" s="1" t="s">
        <v>77</v>
      </c>
      <c r="B17" s="1"/>
      <c r="C17" s="2"/>
      <c r="D17" s="1"/>
      <c r="E17" s="9">
        <f>SUM(E9+E11+E13+E15)</f>
        <v>-2154917</v>
      </c>
      <c r="F17" s="34"/>
      <c r="G17" s="35">
        <f>SUM(G9+G11+G13+G15)</f>
        <v>-1866056</v>
      </c>
      <c r="H17" s="34"/>
      <c r="I17" s="9">
        <f>SUM(I9+I11+I13+I15)</f>
        <v>-5614215</v>
      </c>
      <c r="J17" s="34"/>
      <c r="K17" s="35">
        <f>SUM(K9+K11+K13+K15)</f>
        <v>-5709168</v>
      </c>
    </row>
    <row r="18" spans="7:11" ht="12.75">
      <c r="G18" s="17"/>
      <c r="I18" s="48"/>
      <c r="K18" s="17"/>
    </row>
    <row r="19" spans="1:11" ht="12.75">
      <c r="A19" t="s">
        <v>60</v>
      </c>
      <c r="E19" s="45">
        <v>0</v>
      </c>
      <c r="G19" s="17">
        <v>0</v>
      </c>
      <c r="I19" s="48">
        <v>0</v>
      </c>
      <c r="K19" s="17">
        <v>0</v>
      </c>
    </row>
    <row r="20" spans="5:11" ht="12.75">
      <c r="E20" s="46"/>
      <c r="G20" s="18"/>
      <c r="I20" s="47"/>
      <c r="K20" s="18"/>
    </row>
    <row r="21" spans="1:11" ht="13.5" thickBot="1">
      <c r="A21" s="1" t="s">
        <v>78</v>
      </c>
      <c r="E21" s="8">
        <f>SUM(E17:E19)</f>
        <v>-2154917</v>
      </c>
      <c r="G21" s="19">
        <f>SUM(G17:G20)</f>
        <v>-1866056</v>
      </c>
      <c r="I21" s="8">
        <f>SUM(I17:I20)</f>
        <v>-5614215</v>
      </c>
      <c r="K21" s="19">
        <f>SUM(K17:K19)</f>
        <v>-5709168</v>
      </c>
    </row>
    <row r="22" spans="5:11" ht="13.5" thickTop="1">
      <c r="E22" s="48"/>
      <c r="G22" s="17"/>
      <c r="I22" s="48"/>
      <c r="K22" s="17"/>
    </row>
    <row r="23" spans="5:11" ht="12.75">
      <c r="E23" s="48"/>
      <c r="G23" s="17"/>
      <c r="I23" s="48"/>
      <c r="K23" s="17"/>
    </row>
    <row r="24" spans="3:11" ht="12.75">
      <c r="C24" s="4" t="s">
        <v>76</v>
      </c>
      <c r="E24" s="48"/>
      <c r="G24" s="17"/>
      <c r="I24" s="48"/>
      <c r="K24" s="17"/>
    </row>
    <row r="25" spans="1:11" ht="12.75">
      <c r="A25" s="5" t="s">
        <v>79</v>
      </c>
      <c r="B25" s="5"/>
      <c r="C25" s="10"/>
      <c r="D25" s="5"/>
      <c r="E25" s="38"/>
      <c r="F25" s="24"/>
      <c r="G25" s="66"/>
      <c r="H25" s="38"/>
      <c r="I25" s="38"/>
      <c r="J25" s="38"/>
      <c r="K25" s="66"/>
    </row>
    <row r="26" spans="1:11" ht="12.75">
      <c r="A26" s="5" t="s">
        <v>17</v>
      </c>
      <c r="B26" s="5"/>
      <c r="C26" s="10"/>
      <c r="D26" s="5"/>
      <c r="E26" s="38">
        <f>SUM(E21/79550)</f>
        <v>-27.088837209302326</v>
      </c>
      <c r="F26" s="24"/>
      <c r="G26" s="38">
        <f>SUM(G21/185000)</f>
        <v>-10.086789189189188</v>
      </c>
      <c r="H26" s="38"/>
      <c r="I26" s="38">
        <f>SUM(I21/79550)</f>
        <v>-70.57467001885607</v>
      </c>
      <c r="J26" s="38"/>
      <c r="K26" s="38">
        <f>SUM(K21/185000)</f>
        <v>-30.860367567567568</v>
      </c>
    </row>
    <row r="27" spans="1:11" ht="13.5" thickBot="1">
      <c r="A27" s="5" t="s">
        <v>16</v>
      </c>
      <c r="B27" s="5"/>
      <c r="C27" s="10"/>
      <c r="D27" s="5"/>
      <c r="E27" s="39">
        <f>SUM(E21/79550)</f>
        <v>-27.088837209302326</v>
      </c>
      <c r="F27" s="24"/>
      <c r="G27" s="67">
        <f>SUM(G21/185000)</f>
        <v>-10.086789189189188</v>
      </c>
      <c r="H27" s="38"/>
      <c r="I27" s="39">
        <f>SUM(I21/79550)</f>
        <v>-70.57467001885607</v>
      </c>
      <c r="J27" s="38"/>
      <c r="K27" s="67">
        <f>SUM(K21/185000)</f>
        <v>-30.860367567567568</v>
      </c>
    </row>
    <row r="28" spans="5:11" ht="13.5" thickTop="1">
      <c r="E28" s="48"/>
      <c r="G28" s="17"/>
      <c r="I28" s="48"/>
      <c r="K28" s="17"/>
    </row>
    <row r="29" spans="5:9" ht="12.75">
      <c r="E29" s="98"/>
      <c r="I29" s="49"/>
    </row>
    <row r="31" ht="12.75">
      <c r="A31" s="20" t="s">
        <v>37</v>
      </c>
    </row>
    <row r="33" spans="1:12" ht="12.75">
      <c r="A33" s="85" t="s">
        <v>80</v>
      </c>
      <c r="B33" s="86"/>
      <c r="C33" s="87"/>
      <c r="D33" s="86"/>
      <c r="E33" s="88"/>
      <c r="F33" s="89"/>
      <c r="G33" s="90"/>
      <c r="H33" s="89"/>
      <c r="I33" s="88"/>
      <c r="J33" s="89"/>
      <c r="K33" s="90"/>
      <c r="L33" s="86"/>
    </row>
  </sheetData>
  <mergeCells count="2">
    <mergeCell ref="E1:G1"/>
    <mergeCell ref="I1:K1"/>
  </mergeCells>
  <printOptions/>
  <pageMargins left="0.7" right="0" top="1.57" bottom="1" header="0.39" footer="0.5"/>
  <pageSetup horizontalDpi="600" verticalDpi="600" orientation="portrait" paperSize="9" scale="90" r:id="rId1"/>
  <headerFooter alignWithMargins="0">
    <oddHeader>&amp;C&amp;"Arial,Bold"&amp;12UNITED CHEMICAL INDUSTRIES BERHAD
(5990-P)
(Incorporated in Malaysia)
CONDENSED CONSOLIDATED INCOME STATEMENT FOR THE NINE-MONTH PERIOD ENDED
 30 SEPTEMBER 2006&amp;R&amp;"Arial,Italic"&amp;8Printed On : &amp;D
&amp;T</oddHeader>
    <oddFooter>&amp;L&amp;"Arial,Italic"&amp;8File : &amp;F  (&amp;A)&amp;R&amp;"3,Bold Italic"&amp;14 2&amp;"3,Italic"&amp;8
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E19" sqref="E19"/>
    </sheetView>
  </sheetViews>
  <sheetFormatPr defaultColWidth="9.140625" defaultRowHeight="12.75"/>
  <cols>
    <col min="1" max="1" width="25.28125" style="0" customWidth="1"/>
    <col min="2" max="2" width="2.28125" style="0" customWidth="1"/>
    <col min="3" max="3" width="13.140625" style="48" customWidth="1"/>
    <col min="4" max="4" width="2.8515625" style="0" customWidth="1"/>
    <col min="5" max="5" width="12.7109375" style="48" customWidth="1"/>
    <col min="6" max="6" width="2.57421875" style="0" customWidth="1"/>
    <col min="7" max="7" width="12.7109375" style="48" customWidth="1"/>
    <col min="8" max="8" width="2.57421875" style="0" customWidth="1"/>
    <col min="9" max="9" width="14.28125" style="11" customWidth="1"/>
    <col min="10" max="10" width="2.57421875" style="14" customWidth="1"/>
    <col min="11" max="11" width="12.7109375" style="9" customWidth="1"/>
  </cols>
  <sheetData>
    <row r="1" spans="5:7" ht="12.75">
      <c r="E1" s="99" t="s">
        <v>62</v>
      </c>
      <c r="F1" s="99"/>
      <c r="G1" s="99"/>
    </row>
    <row r="2" spans="5:9" ht="12.75">
      <c r="E2" s="100" t="s">
        <v>63</v>
      </c>
      <c r="F2" s="100"/>
      <c r="G2" s="100"/>
      <c r="H2" s="2"/>
      <c r="I2" s="3" t="s">
        <v>64</v>
      </c>
    </row>
    <row r="3" spans="1:11" ht="12.75">
      <c r="A3" s="2"/>
      <c r="B3" s="2"/>
      <c r="C3" s="3" t="s">
        <v>18</v>
      </c>
      <c r="D3" s="2"/>
      <c r="E3" s="7" t="s">
        <v>18</v>
      </c>
      <c r="F3" s="2"/>
      <c r="G3" s="11"/>
      <c r="I3" s="3" t="s">
        <v>65</v>
      </c>
      <c r="J3" s="13"/>
      <c r="K3" s="7"/>
    </row>
    <row r="4" spans="1:11" ht="12.75">
      <c r="A4" s="2"/>
      <c r="B4" s="2"/>
      <c r="C4" s="3" t="s">
        <v>19</v>
      </c>
      <c r="D4" s="2"/>
      <c r="E4" s="7" t="s">
        <v>20</v>
      </c>
      <c r="F4" s="2"/>
      <c r="G4" s="3" t="s">
        <v>21</v>
      </c>
      <c r="I4" s="3" t="s">
        <v>66</v>
      </c>
      <c r="J4" s="13"/>
      <c r="K4" s="7" t="s">
        <v>22</v>
      </c>
    </row>
    <row r="5" spans="3:11" ht="12.75">
      <c r="C5" s="3" t="s">
        <v>1</v>
      </c>
      <c r="E5" s="7" t="s">
        <v>1</v>
      </c>
      <c r="G5" s="3" t="s">
        <v>1</v>
      </c>
      <c r="I5" s="3" t="s">
        <v>1</v>
      </c>
      <c r="K5" s="7" t="s">
        <v>1</v>
      </c>
    </row>
    <row r="6" spans="3:11" ht="12.75">
      <c r="C6" s="3"/>
      <c r="E6" s="7"/>
      <c r="G6" s="3"/>
      <c r="I6" s="3"/>
      <c r="K6" s="7"/>
    </row>
    <row r="7" spans="1:11" ht="12.75">
      <c r="A7" t="s">
        <v>67</v>
      </c>
      <c r="C7" s="45">
        <v>18500000</v>
      </c>
      <c r="E7" s="45">
        <v>1481086</v>
      </c>
      <c r="G7" s="45">
        <v>1700000</v>
      </c>
      <c r="I7" s="11">
        <v>-85127436</v>
      </c>
      <c r="K7" s="9">
        <f>SUM(C7:I7)</f>
        <v>-63446350</v>
      </c>
    </row>
    <row r="8" ht="12.75">
      <c r="E8" s="45"/>
    </row>
    <row r="9" spans="1:11" ht="12.75">
      <c r="A9" t="s">
        <v>81</v>
      </c>
      <c r="C9" s="68">
        <v>0</v>
      </c>
      <c r="D9" s="56"/>
      <c r="E9" s="68">
        <v>0</v>
      </c>
      <c r="F9" s="56"/>
      <c r="G9" s="68">
        <v>0</v>
      </c>
      <c r="H9" s="56"/>
      <c r="I9" s="36">
        <v>-5709168</v>
      </c>
      <c r="J9" s="69"/>
      <c r="K9" s="70">
        <f>SUM(C9:I9)</f>
        <v>-5709168</v>
      </c>
    </row>
    <row r="10" ht="12.75">
      <c r="E10" s="45"/>
    </row>
    <row r="11" spans="1:11" ht="13.5" thickBot="1">
      <c r="A11" s="1" t="s">
        <v>93</v>
      </c>
      <c r="C11" s="71">
        <f>SUM(C7:C9)</f>
        <v>18500000</v>
      </c>
      <c r="E11" s="71">
        <f>SUM(E7:E9)</f>
        <v>1481086</v>
      </c>
      <c r="G11" s="71">
        <f>SUM(G7:G9)</f>
        <v>1700000</v>
      </c>
      <c r="I11" s="63">
        <f>SUM(I7:I9)</f>
        <v>-90836604</v>
      </c>
      <c r="K11" s="72">
        <f>SUM(K7:K9)</f>
        <v>-69155518</v>
      </c>
    </row>
    <row r="12" spans="3:7" ht="12.75">
      <c r="C12" s="45"/>
      <c r="E12" s="45"/>
      <c r="G12" s="45"/>
    </row>
    <row r="13" spans="3:7" ht="12.75">
      <c r="C13" s="45"/>
      <c r="E13" s="45"/>
      <c r="G13" s="45"/>
    </row>
    <row r="14" spans="1:11" ht="12.75">
      <c r="A14" t="s">
        <v>68</v>
      </c>
      <c r="C14" s="45">
        <v>18500000</v>
      </c>
      <c r="E14" s="45">
        <v>1481086</v>
      </c>
      <c r="G14" s="45">
        <v>1700000</v>
      </c>
      <c r="I14" s="11">
        <v>-92087802</v>
      </c>
      <c r="K14" s="9">
        <f>SUM(C14:I14)</f>
        <v>-70406716</v>
      </c>
    </row>
    <row r="15" spans="3:7" ht="12.75">
      <c r="C15" s="45"/>
      <c r="E15" s="45"/>
      <c r="G15" s="45"/>
    </row>
    <row r="16" spans="1:11" ht="12.75">
      <c r="A16" t="s">
        <v>90</v>
      </c>
      <c r="C16" s="45">
        <v>-10545000</v>
      </c>
      <c r="E16" s="45">
        <v>0</v>
      </c>
      <c r="G16" s="45">
        <v>0</v>
      </c>
      <c r="I16" s="11">
        <v>10545000</v>
      </c>
      <c r="K16" s="9">
        <f>SUM(C16:I16)</f>
        <v>0</v>
      </c>
    </row>
    <row r="17" spans="3:7" ht="12.75">
      <c r="C17" s="45"/>
      <c r="E17" s="45"/>
      <c r="G17" s="45"/>
    </row>
    <row r="18" spans="1:11" ht="12.75">
      <c r="A18" t="s">
        <v>81</v>
      </c>
      <c r="C18" s="73">
        <v>0</v>
      </c>
      <c r="D18" s="56"/>
      <c r="E18" s="68">
        <v>0</v>
      </c>
      <c r="F18" s="56"/>
      <c r="G18" s="73">
        <v>0</v>
      </c>
      <c r="H18" s="56"/>
      <c r="I18" s="36">
        <f>SUM('Conso IS SEPT06(FINAL)'!I21)</f>
        <v>-5614215</v>
      </c>
      <c r="J18" s="69"/>
      <c r="K18" s="70">
        <f>SUM(C18:I18)</f>
        <v>-5614215</v>
      </c>
    </row>
    <row r="19" ht="12.75">
      <c r="E19" s="45"/>
    </row>
    <row r="20" spans="1:11" ht="13.5" thickBot="1">
      <c r="A20" s="1" t="s">
        <v>94</v>
      </c>
      <c r="C20" s="72">
        <f>SUM(C14:C18)</f>
        <v>7955000</v>
      </c>
      <c r="E20" s="72">
        <f>SUM(E14:E18)</f>
        <v>1481086</v>
      </c>
      <c r="G20" s="72">
        <f>SUM(G14:G18)</f>
        <v>1700000</v>
      </c>
      <c r="I20" s="72">
        <f>SUM(I14:I18)</f>
        <v>-87157017</v>
      </c>
      <c r="K20" s="72">
        <f>SUM(C20:I20)</f>
        <v>-76020931</v>
      </c>
    </row>
    <row r="21" spans="5:9" ht="12.75">
      <c r="E21" s="45"/>
      <c r="I21" s="43"/>
    </row>
    <row r="22" spans="1:9" ht="12.75">
      <c r="A22" s="20" t="s">
        <v>37</v>
      </c>
      <c r="E22" s="45"/>
      <c r="I22" s="43"/>
    </row>
    <row r="23" spans="5:9" ht="12.75">
      <c r="E23" s="45"/>
      <c r="I23" s="43"/>
    </row>
    <row r="24" spans="1:8" ht="12.75">
      <c r="A24" s="6" t="s">
        <v>44</v>
      </c>
      <c r="B24" s="25"/>
      <c r="C24" s="43"/>
      <c r="D24" s="25"/>
      <c r="E24" s="43"/>
      <c r="F24" s="25"/>
      <c r="G24" s="43"/>
      <c r="H24" s="25"/>
    </row>
    <row r="25" spans="1:8" ht="12.75">
      <c r="A25" s="6" t="s">
        <v>61</v>
      </c>
      <c r="B25" s="25"/>
      <c r="C25" s="43"/>
      <c r="D25" s="25"/>
      <c r="E25" s="43"/>
      <c r="F25" s="25"/>
      <c r="G25" s="43"/>
      <c r="H25" s="25"/>
    </row>
  </sheetData>
  <mergeCells count="2">
    <mergeCell ref="E2:G2"/>
    <mergeCell ref="E1:G1"/>
  </mergeCells>
  <printOptions/>
  <pageMargins left="0.84" right="0" top="1.61" bottom="1" header="0.39" footer="0.5"/>
  <pageSetup horizontalDpi="600" verticalDpi="600" orientation="portrait" paperSize="9" scale="90" r:id="rId2"/>
  <headerFooter alignWithMargins="0">
    <oddHeader>&amp;C&amp;"Arial,Bold"&amp;12UNITED CHEMICAL INDUSTRIES BERHAD
(5990-P)
(Incorporated in Malaysia)
CONDENSED CONSOLIDATED STATEMENT OF CHANGES IN EQUITY
FOR THE NINE-MONTH PERIOD ENDED 30 SEPTEMBER 2006&amp;R&amp;"Arial,Italic"&amp;8Printed On : &amp;D
&amp;T</oddHeader>
    <oddFooter>&amp;L&amp;"Arial,Italic"&amp;8File : &amp;F  (&amp;A)&amp;R&amp;"3,Bold Italic"&amp;14 3&amp;"3,Italic"&amp;8
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Azri</cp:lastModifiedBy>
  <cp:lastPrinted>2006-11-28T06:39:05Z</cp:lastPrinted>
  <dcterms:created xsi:type="dcterms:W3CDTF">2001-05-14T01:22:37Z</dcterms:created>
  <dcterms:modified xsi:type="dcterms:W3CDTF">2006-11-28T06:40:05Z</dcterms:modified>
  <cp:category/>
  <cp:version/>
  <cp:contentType/>
  <cp:contentStatus/>
</cp:coreProperties>
</file>